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 activeTab="1"/>
  </bookViews>
  <sheets>
    <sheet name="KT THU HOẠCH VỤ THU ĐÔNG" sheetId="2" r:id="rId1"/>
    <sheet name="Đông xuân 10-01" sheetId="10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R22" i="10" l="1"/>
  <c r="J22" i="10"/>
  <c r="X21" i="10"/>
  <c r="W21" i="10"/>
  <c r="U21" i="10"/>
  <c r="T21" i="10"/>
  <c r="T22" i="10" s="1"/>
  <c r="S21" i="10"/>
  <c r="R21" i="10"/>
  <c r="Q21" i="10"/>
  <c r="P21" i="10"/>
  <c r="P22" i="10" s="1"/>
  <c r="O21" i="10"/>
  <c r="N21" i="10"/>
  <c r="N22" i="10" s="1"/>
  <c r="M21" i="10"/>
  <c r="L21" i="10"/>
  <c r="L22" i="10" s="1"/>
  <c r="K21" i="10"/>
  <c r="J21" i="10"/>
  <c r="I21" i="10"/>
  <c r="H21" i="10"/>
  <c r="H22" i="10" s="1"/>
  <c r="G21" i="10"/>
  <c r="F21" i="10"/>
  <c r="F22" i="10" s="1"/>
  <c r="E21" i="10"/>
  <c r="V20" i="10"/>
  <c r="D20" i="10"/>
  <c r="C20" i="10"/>
  <c r="V19" i="10"/>
  <c r="D19" i="10"/>
  <c r="C19" i="10"/>
  <c r="V18" i="10"/>
  <c r="D18" i="10"/>
  <c r="C18" i="10"/>
  <c r="V17" i="10"/>
  <c r="D17" i="10"/>
  <c r="C17" i="10"/>
  <c r="V16" i="10"/>
  <c r="D16" i="10"/>
  <c r="C16" i="10"/>
  <c r="V15" i="10"/>
  <c r="D15" i="10"/>
  <c r="C15" i="10"/>
  <c r="V14" i="10"/>
  <c r="D14" i="10"/>
  <c r="C14" i="10"/>
  <c r="V13" i="10"/>
  <c r="D13" i="10"/>
  <c r="C13" i="10"/>
  <c r="C21" i="10" s="1"/>
  <c r="V12" i="10"/>
  <c r="D12" i="10"/>
  <c r="C12" i="10"/>
  <c r="V11" i="10"/>
  <c r="D11" i="10"/>
  <c r="C11" i="10"/>
  <c r="V10" i="10"/>
  <c r="D10" i="10"/>
  <c r="C10" i="10"/>
  <c r="V9" i="10"/>
  <c r="D9" i="10"/>
  <c r="C9" i="10"/>
  <c r="V8" i="10"/>
  <c r="D8" i="10"/>
  <c r="C8" i="10"/>
  <c r="V7" i="10"/>
  <c r="D7" i="10" s="1"/>
  <c r="C7" i="10"/>
  <c r="V6" i="10"/>
  <c r="D6" i="10" s="1"/>
  <c r="D21" i="10" s="1"/>
  <c r="D22" i="10" s="1"/>
  <c r="C6" i="10"/>
  <c r="V21" i="10" l="1"/>
  <c r="V22" i="10" s="1"/>
  <c r="X23" i="2" l="1"/>
  <c r="V23" i="2"/>
  <c r="AH22" i="2"/>
  <c r="AG22" i="2"/>
  <c r="AF22" i="2"/>
  <c r="AE22" i="2"/>
  <c r="AD22" i="2"/>
  <c r="AC22" i="2"/>
  <c r="AB22" i="2"/>
  <c r="AA22" i="2"/>
  <c r="X22" i="2"/>
  <c r="W22" i="2"/>
  <c r="V22" i="2"/>
  <c r="U22" i="2"/>
  <c r="T22" i="2"/>
  <c r="T23" i="2" s="1"/>
  <c r="S22" i="2"/>
  <c r="R22" i="2"/>
  <c r="R23" i="2" s="1"/>
  <c r="Q22" i="2"/>
  <c r="P22" i="2"/>
  <c r="O22" i="2"/>
  <c r="P23" i="2" s="1"/>
  <c r="N22" i="2"/>
  <c r="N23" i="2" s="1"/>
  <c r="M22" i="2"/>
  <c r="J22" i="2"/>
  <c r="J23" i="2" s="1"/>
  <c r="I22" i="2"/>
  <c r="F22" i="2"/>
  <c r="F23" i="2" s="1"/>
  <c r="E22" i="2"/>
  <c r="Z21" i="2"/>
  <c r="D21" i="2" s="1"/>
  <c r="Y21" i="2"/>
  <c r="C21" i="2" s="1"/>
  <c r="L21" i="2"/>
  <c r="H21" i="2"/>
  <c r="Z20" i="2"/>
  <c r="D20" i="2" s="1"/>
  <c r="Y20" i="2"/>
  <c r="C20" i="2" s="1"/>
  <c r="L20" i="2"/>
  <c r="H20" i="2"/>
  <c r="Z19" i="2"/>
  <c r="Y19" i="2"/>
  <c r="L19" i="2"/>
  <c r="H19" i="2"/>
  <c r="D19" i="2"/>
  <c r="C19" i="2"/>
  <c r="Z18" i="2"/>
  <c r="Y18" i="2"/>
  <c r="C18" i="2" s="1"/>
  <c r="L18" i="2"/>
  <c r="D18" i="2"/>
  <c r="Z17" i="2"/>
  <c r="D17" i="2" s="1"/>
  <c r="Y17" i="2"/>
  <c r="C17" i="2" s="1"/>
  <c r="L17" i="2"/>
  <c r="Z16" i="2"/>
  <c r="D16" i="2" s="1"/>
  <c r="Y16" i="2"/>
  <c r="L16" i="2"/>
  <c r="C16" i="2"/>
  <c r="Z15" i="2"/>
  <c r="Y15" i="2"/>
  <c r="L15" i="2"/>
  <c r="D15" i="2"/>
  <c r="C15" i="2"/>
  <c r="Z14" i="2"/>
  <c r="D14" i="2" s="1"/>
  <c r="Y14" i="2"/>
  <c r="C14" i="2" s="1"/>
  <c r="L14" i="2"/>
  <c r="Z13" i="2"/>
  <c r="D13" i="2" s="1"/>
  <c r="Y13" i="2"/>
  <c r="C13" i="2" s="1"/>
  <c r="L13" i="2"/>
  <c r="Z12" i="2"/>
  <c r="D12" i="2" s="1"/>
  <c r="Y12" i="2"/>
  <c r="L12" i="2"/>
  <c r="C12" i="2"/>
  <c r="Z11" i="2"/>
  <c r="Y11" i="2"/>
  <c r="C11" i="2" s="1"/>
  <c r="L11" i="2"/>
  <c r="D11" i="2"/>
  <c r="Z10" i="2"/>
  <c r="Y10" i="2"/>
  <c r="L10" i="2"/>
  <c r="H10" i="2"/>
  <c r="H22" i="2" s="1"/>
  <c r="G22" i="2" s="1"/>
  <c r="D10" i="2"/>
  <c r="C10" i="2"/>
  <c r="Z9" i="2"/>
  <c r="Z22" i="2" s="1"/>
  <c r="Y9" i="2"/>
  <c r="L9" i="2"/>
  <c r="C9" i="2"/>
  <c r="Z8" i="2"/>
  <c r="Y8" i="2"/>
  <c r="C8" i="2" s="1"/>
  <c r="L8" i="2"/>
  <c r="D8" i="2"/>
  <c r="Z7" i="2"/>
  <c r="Y7" i="2"/>
  <c r="Y22" i="2" s="1"/>
  <c r="L7" i="2"/>
  <c r="L22" i="2" s="1"/>
  <c r="K22" i="2" s="1"/>
  <c r="D7" i="2"/>
  <c r="D22" i="2" l="1"/>
  <c r="Z23" i="2"/>
  <c r="C7" i="2"/>
  <c r="C22" i="2" s="1"/>
  <c r="D9" i="2"/>
  <c r="D23" i="2" l="1"/>
</calcChain>
</file>

<file path=xl/sharedStrings.xml><?xml version="1.0" encoding="utf-8"?>
<sst xmlns="http://schemas.openxmlformats.org/spreadsheetml/2006/main" count="122" uniqueCount="71">
  <si>
    <t>STT</t>
  </si>
  <si>
    <t>Huyện, thị xã, thành phố</t>
  </si>
  <si>
    <t>Ngô (ha)</t>
  </si>
  <si>
    <t>Sắn (ha)</t>
  </si>
  <si>
    <t>Đậu lạc (ha)</t>
  </si>
  <si>
    <t>Đậu các loại (ha)</t>
  </si>
  <si>
    <t>Mía (ha)</t>
  </si>
  <si>
    <t>Cây hàng năm khác (ha)</t>
  </si>
  <si>
    <t>TP. BMT</t>
  </si>
  <si>
    <t>TX Buôn Hồ</t>
  </si>
  <si>
    <t>Krông Ana</t>
  </si>
  <si>
    <t>Krông Bông</t>
  </si>
  <si>
    <t>Krông Năng</t>
  </si>
  <si>
    <t>Cư M'gar</t>
  </si>
  <si>
    <t>Cư Kuin</t>
  </si>
  <si>
    <t>Ea Kar</t>
  </si>
  <si>
    <t>Ea H'Leo</t>
  </si>
  <si>
    <t>Buôn Đôn</t>
  </si>
  <si>
    <t>Tổng cộng</t>
  </si>
  <si>
    <t>Kế hoạch</t>
  </si>
  <si>
    <t>Thực hiện</t>
  </si>
  <si>
    <t>Khoai lang (ha)</t>
  </si>
  <si>
    <t>Trong đó</t>
  </si>
  <si>
    <t>Tổng diện tích thực hiện (ha)</t>
  </si>
  <si>
    <t>Krông Pắc</t>
  </si>
  <si>
    <t>Krông Búk</t>
  </si>
  <si>
    <t>Lắk</t>
  </si>
  <si>
    <t>M' Đrắk</t>
  </si>
  <si>
    <t>Thu hoạch</t>
  </si>
  <si>
    <t>Ước năng suất (tạ/ha)</t>
  </si>
  <si>
    <t>Đậu nành  (ha)</t>
  </si>
  <si>
    <t>Rau các loại  (ha)</t>
  </si>
  <si>
    <t xml:space="preserve">  - Diện tích kế hoạch vụ Thu đông năm 2022 là 53.500 ha</t>
  </si>
  <si>
    <t>Ea Soúp</t>
  </si>
  <si>
    <t>BÁO CÁO TIẾN ĐỘ THU HOẠCH VỤ THU ĐÔNG NĂM 2022</t>
  </si>
  <si>
    <t>Tổng diện thu hoạch (ha)</t>
  </si>
  <si>
    <t>Lúa nước (ha)</t>
  </si>
  <si>
    <t>Sắn  (ha)</t>
  </si>
  <si>
    <t>Ước Sản lượng (tấn)</t>
  </si>
  <si>
    <t>Cỏ thực hiện</t>
  </si>
  <si>
    <t>Mè thực hiện</t>
  </si>
  <si>
    <t>Dược liệu thực hiện</t>
  </si>
  <si>
    <t>Cây khác thực hiện</t>
  </si>
  <si>
    <t>Thu hoạch/Thực hiên (%)</t>
  </si>
  <si>
    <t xml:space="preserve"> - Diện tích gieo trồng vụ Thu đông  là 54.601ha /53.500ha kế hoạch, đạt 102,06%</t>
  </si>
  <si>
    <t>BÁO CÁO TIẾN ĐỘ GIEO TRỒNG VỤ ĐÔNG XUÂN 2022- 2023</t>
  </si>
  <si>
    <t>Huyện thị xã thành phố</t>
  </si>
  <si>
    <t xml:space="preserve">Tổng diện tích thực hiện (ha)                 </t>
  </si>
  <si>
    <t xml:space="preserve">Ngô (ha)                </t>
  </si>
  <si>
    <t xml:space="preserve">Khoai lang (ha)             </t>
  </si>
  <si>
    <t xml:space="preserve">Rau các loại (ha)                 </t>
  </si>
  <si>
    <t xml:space="preserve">Đậu các loại (ha)                     </t>
  </si>
  <si>
    <t xml:space="preserve">Thuốc lá (ha)          </t>
  </si>
  <si>
    <t xml:space="preserve">Cây khác (ha)                 </t>
  </si>
  <si>
    <t>TX.  Buôn Hồ</t>
  </si>
  <si>
    <t>Ea Hleo</t>
  </si>
  <si>
    <t>Cư Mgar</t>
  </si>
  <si>
    <t>Krông Păc</t>
  </si>
  <si>
    <t>Thực hiện /Kế hoạch (%)</t>
  </si>
  <si>
    <t xml:space="preserve">Căn cứ Quyết định số 2660/QĐ-UBND, ngày 30/11/2022 của UBND tỉnh về việc giao chỉ tiêu kế hoạch sản xuất  vụ Đông xuân 2022-2023. </t>
  </si>
  <si>
    <t xml:space="preserve"> - Tổng diện tích kế hoạch sản xuất vụ Đông xuân 2022-2023 là 57.560 ha</t>
  </si>
  <si>
    <t xml:space="preserve">Tổng diện tích kế hoạch (ha)                 </t>
  </si>
  <si>
    <t>Ea Súp</t>
  </si>
  <si>
    <t>Ma Đrắk</t>
  </si>
  <si>
    <t>Cỏ</t>
  </si>
  <si>
    <t>Cây khác</t>
  </si>
  <si>
    <t xml:space="preserve"> Có đến thứ 3 ngày 10 tháng 01 năm 2023</t>
  </si>
  <si>
    <t>Có đến thứ 3 ngày 10 tháng 01 năm 2023</t>
  </si>
  <si>
    <t>Ước Thu hoạch</t>
  </si>
  <si>
    <t xml:space="preserve"> - Diện tích đến ngày 10/01/2023 các huyện đã ước thu hoach xong vụ Thu Đông năm 2022 là 54.601ha /54.601ha thực hiện, đạt 100%</t>
  </si>
  <si>
    <t xml:space="preserve"> - Diện tích gieo trồng đến ngày 10/01/2023 là 40.482 ha/57.560 ha KH, đạt 70,33%.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</si>
</sst>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Arial"/>
      <family val="2"/>
      <charset val="163"/>
    </font>
    <font>
      <b/>
      <sz val="8"/>
      <color indexed="8"/>
      <name val="Times New Roman"/>
      <family val="1"/>
    </font>
    <font>
      <b/>
      <u/>
      <sz val="9"/>
      <color indexed="8"/>
      <name val="Times New Roman"/>
      <family val="1"/>
    </font>
    <font>
      <u/>
      <sz val="8"/>
      <color indexed="8"/>
      <name val="Arial"/>
      <family val="2"/>
      <charset val="163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9"/>
      <name val="Times New Roman"/>
      <family val="1"/>
    </font>
    <font>
      <b/>
      <sz val="8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name val="Arial"/>
      <family val="2"/>
    </font>
    <font>
      <b/>
      <sz val="16"/>
      <name val="Times New Roman"/>
      <family val="1"/>
    </font>
    <font>
      <i/>
      <sz val="13.5"/>
      <name val="Times New Roman"/>
      <family val="1"/>
      <charset val="163"/>
    </font>
    <font>
      <i/>
      <sz val="14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10"/>
      <name val="Times New Roman"/>
      <family val="1"/>
    </font>
    <font>
      <sz val="11"/>
      <color indexed="60"/>
      <name val="Arial"/>
      <family val="2"/>
      <charset val="163"/>
    </font>
    <font>
      <sz val="10"/>
      <name val="Arial"/>
      <family val="2"/>
      <charset val="163"/>
    </font>
    <font>
      <b/>
      <i/>
      <sz val="11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36" fillId="0" borderId="0"/>
  </cellStyleXfs>
  <cellXfs count="97">
    <xf numFmtId="0" fontId="0" fillId="0" borderId="0" xfId="0"/>
    <xf numFmtId="0" fontId="9" fillId="0" borderId="0" xfId="9" applyFont="1" applyBorder="1" applyAlignment="1"/>
    <xf numFmtId="0" fontId="7" fillId="0" borderId="0" xfId="1" applyFont="1" applyAlignment="1"/>
    <xf numFmtId="0" fontId="7" fillId="0" borderId="0" xfId="1" applyFont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center" vertical="center"/>
    </xf>
    <xf numFmtId="2" fontId="13" fillId="0" borderId="1" xfId="1" applyNumberFormat="1" applyFont="1" applyFill="1" applyBorder="1" applyAlignment="1">
      <alignment horizontal="right" vertical="center"/>
    </xf>
    <xf numFmtId="2" fontId="13" fillId="0" borderId="1" xfId="2" applyNumberFormat="1" applyFont="1" applyFill="1" applyBorder="1" applyAlignment="1">
      <alignment horizontal="right" vertical="center"/>
    </xf>
    <xf numFmtId="2" fontId="14" fillId="0" borderId="1" xfId="0" applyNumberFormat="1" applyFont="1" applyBorder="1" applyAlignment="1">
      <alignment horizontal="right" vertical="center"/>
    </xf>
    <xf numFmtId="2" fontId="15" fillId="0" borderId="1" xfId="0" applyNumberFormat="1" applyFont="1" applyBorder="1"/>
    <xf numFmtId="0" fontId="16" fillId="0" borderId="0" xfId="1" applyFont="1" applyFill="1" applyBorder="1"/>
    <xf numFmtId="0" fontId="17" fillId="0" borderId="0" xfId="1" applyFont="1" applyFill="1" applyBorder="1"/>
    <xf numFmtId="164" fontId="18" fillId="0" borderId="0" xfId="2" applyNumberFormat="1" applyFont="1" applyFill="1" applyBorder="1" applyAlignment="1">
      <alignment horizontal="left"/>
    </xf>
    <xf numFmtId="0" fontId="19" fillId="0" borderId="0" xfId="1" applyFont="1" applyFill="1" applyBorder="1"/>
    <xf numFmtId="0" fontId="20" fillId="0" borderId="0" xfId="1" applyFont="1" applyFill="1" applyBorder="1"/>
    <xf numFmtId="0" fontId="18" fillId="0" borderId="0" xfId="1" applyFont="1" applyFill="1" applyBorder="1"/>
    <xf numFmtId="0" fontId="21" fillId="0" borderId="0" xfId="8" applyFont="1" applyFill="1" applyBorder="1"/>
    <xf numFmtId="0" fontId="12" fillId="0" borderId="0" xfId="8" applyFont="1"/>
    <xf numFmtId="164" fontId="21" fillId="0" borderId="0" xfId="8" applyNumberFormat="1" applyFont="1" applyAlignment="1">
      <alignment horizontal="left"/>
    </xf>
    <xf numFmtId="164" fontId="12" fillId="0" borderId="0" xfId="8" applyNumberFormat="1" applyFont="1"/>
    <xf numFmtId="164" fontId="21" fillId="0" borderId="0" xfId="8" applyNumberFormat="1" applyFont="1" applyFill="1" applyBorder="1"/>
    <xf numFmtId="0" fontId="21" fillId="0" borderId="0" xfId="8" applyFont="1"/>
    <xf numFmtId="0" fontId="22" fillId="0" borderId="0" xfId="8" applyFont="1"/>
    <xf numFmtId="0" fontId="22" fillId="0" borderId="0" xfId="8" applyFont="1" applyFill="1" applyBorder="1"/>
    <xf numFmtId="0" fontId="23" fillId="0" borderId="0" xfId="1" applyFont="1" applyFill="1" applyBorder="1"/>
    <xf numFmtId="0" fontId="24" fillId="0" borderId="0" xfId="1" applyFont="1" applyFill="1" applyBorder="1"/>
    <xf numFmtId="164" fontId="24" fillId="0" borderId="0" xfId="1" applyNumberFormat="1" applyFont="1" applyFill="1" applyBorder="1" applyAlignment="1">
      <alignment horizontal="left"/>
    </xf>
    <xf numFmtId="164" fontId="23" fillId="0" borderId="0" xfId="1" applyNumberFormat="1" applyFont="1" applyFill="1" applyBorder="1"/>
    <xf numFmtId="0" fontId="1" fillId="0" borderId="0" xfId="1"/>
    <xf numFmtId="0" fontId="25" fillId="0" borderId="1" xfId="1" applyFont="1" applyFill="1" applyBorder="1" applyAlignment="1">
      <alignment horizontal="left" vertical="center"/>
    </xf>
    <xf numFmtId="164" fontId="26" fillId="0" borderId="1" xfId="2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4" fontId="25" fillId="0" borderId="1" xfId="1" applyNumberFormat="1" applyFont="1" applyFill="1" applyBorder="1" applyAlignment="1">
      <alignment horizontal="center" vertical="center"/>
    </xf>
    <xf numFmtId="0" fontId="25" fillId="0" borderId="4" xfId="1" applyFont="1" applyFill="1" applyBorder="1" applyAlignment="1">
      <alignment horizontal="left" vertical="center"/>
    </xf>
    <xf numFmtId="0" fontId="21" fillId="0" borderId="0" xfId="8" applyFont="1" applyFill="1" applyBorder="1" applyAlignment="1">
      <alignment horizontal="left" vertical="center" wrapText="1"/>
    </xf>
    <xf numFmtId="0" fontId="9" fillId="0" borderId="0" xfId="9" applyFont="1" applyBorder="1" applyAlignment="1">
      <alignment horizontal="center"/>
    </xf>
    <xf numFmtId="0" fontId="8" fillId="0" borderId="0" xfId="1" applyFont="1" applyAlignment="1">
      <alignment horizontal="center"/>
    </xf>
    <xf numFmtId="0" fontId="27" fillId="0" borderId="0" xfId="9" applyFont="1" applyBorder="1" applyAlignment="1"/>
    <xf numFmtId="0" fontId="8" fillId="0" borderId="0" xfId="1" applyFont="1" applyAlignment="1"/>
    <xf numFmtId="0" fontId="13" fillId="0" borderId="0" xfId="1" applyFont="1" applyAlignment="1"/>
    <xf numFmtId="0" fontId="10" fillId="0" borderId="0" xfId="1" applyFont="1" applyAlignment="1">
      <alignment horizontal="center"/>
    </xf>
    <xf numFmtId="0" fontId="0" fillId="0" borderId="1" xfId="0" applyBorder="1"/>
    <xf numFmtId="164" fontId="29" fillId="0" borderId="0" xfId="2" applyNumberFormat="1" applyFont="1" applyFill="1" applyBorder="1" applyAlignment="1">
      <alignment horizontal="left"/>
    </xf>
    <xf numFmtId="0" fontId="21" fillId="0" borderId="0" xfId="8" applyFont="1" applyFill="1" applyBorder="1" applyAlignment="1">
      <alignment vertical="center" wrapText="1"/>
    </xf>
    <xf numFmtId="0" fontId="27" fillId="0" borderId="0" xfId="8" applyFont="1" applyFill="1" applyBorder="1" applyAlignment="1">
      <alignment vertical="center" wrapText="1"/>
    </xf>
    <xf numFmtId="0" fontId="27" fillId="0" borderId="0" xfId="8" applyFont="1" applyFill="1" applyBorder="1"/>
    <xf numFmtId="164" fontId="27" fillId="0" borderId="0" xfId="8" applyNumberFormat="1" applyFont="1" applyFill="1" applyBorder="1"/>
    <xf numFmtId="0" fontId="10" fillId="0" borderId="0" xfId="1" applyFont="1" applyFill="1" applyBorder="1"/>
    <xf numFmtId="0" fontId="30" fillId="0" borderId="0" xfId="1" applyFont="1"/>
    <xf numFmtId="0" fontId="28" fillId="0" borderId="0" xfId="0" applyFont="1"/>
    <xf numFmtId="0" fontId="31" fillId="0" borderId="0" xfId="0" applyFont="1" applyFill="1" applyAlignment="1"/>
    <xf numFmtId="0" fontId="7" fillId="0" borderId="0" xfId="7" applyFont="1" applyFill="1" applyAlignment="1"/>
    <xf numFmtId="0" fontId="32" fillId="0" borderId="0" xfId="0" applyFont="1" applyFill="1" applyAlignment="1"/>
    <xf numFmtId="0" fontId="33" fillId="0" borderId="0" xfId="7" applyFont="1" applyFill="1" applyAlignment="1">
      <alignment vertical="center"/>
    </xf>
    <xf numFmtId="0" fontId="34" fillId="0" borderId="0" xfId="7" applyFont="1" applyFill="1" applyAlignment="1">
      <alignment vertical="center"/>
    </xf>
    <xf numFmtId="164" fontId="5" fillId="0" borderId="1" xfId="4" applyNumberFormat="1" applyFont="1" applyFill="1" applyBorder="1" applyAlignment="1">
      <alignment horizontal="center"/>
    </xf>
    <xf numFmtId="164" fontId="12" fillId="0" borderId="1" xfId="4" applyNumberFormat="1" applyFont="1" applyFill="1" applyBorder="1" applyAlignment="1">
      <alignment horizontal="center" vertical="center"/>
    </xf>
    <xf numFmtId="164" fontId="12" fillId="0" borderId="1" xfId="4" applyNumberFormat="1" applyFont="1" applyFill="1" applyBorder="1" applyAlignment="1">
      <alignment horizontal="center"/>
    </xf>
    <xf numFmtId="0" fontId="37" fillId="0" borderId="0" xfId="0" applyFont="1" applyFill="1"/>
    <xf numFmtId="0" fontId="37" fillId="0" borderId="0" xfId="0" applyFont="1"/>
    <xf numFmtId="2" fontId="38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center" wrapText="1"/>
    </xf>
    <xf numFmtId="0" fontId="0" fillId="0" borderId="0" xfId="0" applyBorder="1"/>
    <xf numFmtId="2" fontId="11" fillId="0" borderId="0" xfId="0" applyNumberFormat="1" applyFont="1" applyBorder="1" applyAlignment="1">
      <alignment horizontal="right" vertical="center"/>
    </xf>
    <xf numFmtId="0" fontId="35" fillId="0" borderId="0" xfId="0" applyFont="1" applyFill="1" applyBorder="1"/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64" fontId="0" fillId="0" borderId="0" xfId="0" applyNumberForma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12" fillId="0" borderId="1" xfId="0" applyFont="1" applyBorder="1"/>
    <xf numFmtId="0" fontId="5" fillId="0" borderId="1" xfId="10" applyFont="1" applyFill="1" applyBorder="1" applyAlignment="1">
      <alignment horizontal="center" vertical="center" wrapText="1"/>
    </xf>
    <xf numFmtId="164" fontId="21" fillId="0" borderId="1" xfId="4" applyNumberFormat="1" applyFont="1" applyFill="1" applyBorder="1" applyAlignment="1">
      <alignment horizontal="center"/>
    </xf>
    <xf numFmtId="164" fontId="39" fillId="0" borderId="1" xfId="1" applyNumberFormat="1" applyFont="1" applyFill="1" applyBorder="1" applyAlignment="1">
      <alignment horizontal="center" vertical="center"/>
    </xf>
    <xf numFmtId="165" fontId="39" fillId="2" borderId="1" xfId="2" applyNumberFormat="1" applyFont="1" applyFill="1" applyBorder="1" applyAlignment="1">
      <alignment horizontal="center" vertical="center"/>
    </xf>
    <xf numFmtId="165" fontId="39" fillId="0" borderId="1" xfId="1" applyNumberFormat="1" applyFont="1" applyFill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wrapText="1"/>
    </xf>
    <xf numFmtId="0" fontId="5" fillId="0" borderId="2" xfId="10" applyFont="1" applyFill="1" applyBorder="1" applyAlignment="1">
      <alignment horizontal="center"/>
    </xf>
    <xf numFmtId="0" fontId="5" fillId="0" borderId="3" xfId="1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11">
    <cellStyle name="Comma 2" xfId="3"/>
    <cellStyle name="Comma 3" xfId="4"/>
    <cellStyle name="Comma 4" xfId="2"/>
    <cellStyle name="Comma 7" xfId="5"/>
    <cellStyle name="Normal" xfId="0" builtinId="0"/>
    <cellStyle name="Normal 2" xfId="6"/>
    <cellStyle name="Normal 2 2" xfId="10"/>
    <cellStyle name="Normal 3" xfId="1"/>
    <cellStyle name="Normal 3 2" xfId="8"/>
    <cellStyle name="Normal 3 3" xfId="9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opLeftCell="R3" workbookViewId="0">
      <selection activeCell="E22" sqref="E22"/>
    </sheetView>
  </sheetViews>
  <sheetFormatPr defaultRowHeight="15.75" x14ac:dyDescent="0.25"/>
  <cols>
    <col min="1" max="1" width="5.140625" customWidth="1"/>
    <col min="2" max="2" width="13.7109375" customWidth="1"/>
    <col min="3" max="4" width="10.7109375" customWidth="1"/>
    <col min="5" max="5" width="8.140625" customWidth="1"/>
    <col min="6" max="6" width="7.5703125" customWidth="1"/>
    <col min="7" max="7" width="9.42578125" customWidth="1"/>
    <col min="8" max="8" width="9.5703125" customWidth="1"/>
    <col min="9" max="9" width="8.5703125" customWidth="1"/>
    <col min="10" max="10" width="8.7109375" customWidth="1"/>
    <col min="11" max="11" width="9.28515625" customWidth="1"/>
    <col min="12" max="12" width="10.42578125" customWidth="1"/>
    <col min="13" max="14" width="8.42578125" customWidth="1"/>
    <col min="15" max="15" width="7.5703125" customWidth="1"/>
    <col min="16" max="16" width="7.42578125" customWidth="1"/>
    <col min="17" max="17" width="7.85546875" customWidth="1"/>
    <col min="18" max="18" width="7.85546875" style="54" customWidth="1"/>
    <col min="19" max="19" width="7.5703125" customWidth="1"/>
    <col min="20" max="20" width="7.42578125" customWidth="1"/>
    <col min="21" max="21" width="7.85546875" customWidth="1"/>
    <col min="22" max="22" width="7.7109375" customWidth="1"/>
    <col min="23" max="23" width="7.28515625" customWidth="1"/>
    <col min="24" max="24" width="7.5703125" customWidth="1"/>
    <col min="25" max="25" width="7.7109375" customWidth="1"/>
    <col min="26" max="26" width="7.42578125" customWidth="1"/>
    <col min="27" max="27" width="7.5703125" customWidth="1"/>
    <col min="28" max="28" width="7.7109375" customWidth="1"/>
    <col min="29" max="29" width="6.5703125" customWidth="1"/>
    <col min="30" max="30" width="5.85546875" customWidth="1"/>
    <col min="31" max="31" width="7.5703125" customWidth="1"/>
    <col min="32" max="32" width="8.140625" customWidth="1"/>
    <col min="33" max="34" width="7.5703125" customWidth="1"/>
  </cols>
  <sheetData>
    <row r="1" spans="1:34" ht="18.75" x14ac:dyDescent="0.3">
      <c r="B1" s="1"/>
      <c r="C1" s="1" t="s">
        <v>34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42"/>
      <c r="S1" s="1"/>
      <c r="T1" s="1"/>
      <c r="U1" s="1"/>
      <c r="V1" s="40"/>
      <c r="W1" s="2"/>
      <c r="X1" s="2"/>
    </row>
    <row r="2" spans="1:34" ht="19.5" x14ac:dyDescent="0.35">
      <c r="A2" s="3"/>
      <c r="B2" s="3"/>
      <c r="C2" s="43" t="s">
        <v>67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4"/>
      <c r="S2" s="43"/>
      <c r="T2" s="43"/>
      <c r="U2" s="43"/>
      <c r="V2" s="41"/>
      <c r="W2" s="3"/>
      <c r="X2" s="3"/>
    </row>
    <row r="3" spans="1:34" ht="18.7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5"/>
      <c r="S3" s="3"/>
      <c r="T3" s="3"/>
      <c r="U3" s="3"/>
      <c r="V3" s="3"/>
      <c r="W3" s="3"/>
      <c r="X3" s="3"/>
    </row>
    <row r="4" spans="1:34" ht="24.75" customHeight="1" x14ac:dyDescent="0.25">
      <c r="A4" s="87" t="s">
        <v>0</v>
      </c>
      <c r="B4" s="87" t="s">
        <v>1</v>
      </c>
      <c r="C4" s="87" t="s">
        <v>23</v>
      </c>
      <c r="D4" s="87" t="s">
        <v>35</v>
      </c>
      <c r="E4" s="87" t="s">
        <v>36</v>
      </c>
      <c r="F4" s="87"/>
      <c r="G4" s="87"/>
      <c r="H4" s="87"/>
      <c r="I4" s="88" t="s">
        <v>2</v>
      </c>
      <c r="J4" s="88"/>
      <c r="K4" s="88"/>
      <c r="L4" s="88"/>
      <c r="M4" s="88" t="s">
        <v>21</v>
      </c>
      <c r="N4" s="88"/>
      <c r="O4" s="88" t="s">
        <v>37</v>
      </c>
      <c r="P4" s="88"/>
      <c r="Q4" s="88" t="s">
        <v>30</v>
      </c>
      <c r="R4" s="88"/>
      <c r="S4" s="88" t="s">
        <v>4</v>
      </c>
      <c r="T4" s="88"/>
      <c r="U4" s="88" t="s">
        <v>5</v>
      </c>
      <c r="V4" s="88"/>
      <c r="W4" s="88" t="s">
        <v>31</v>
      </c>
      <c r="X4" s="88"/>
      <c r="Y4" s="88" t="s">
        <v>7</v>
      </c>
      <c r="Z4" s="88"/>
      <c r="AA4" s="88"/>
      <c r="AB4" s="88"/>
      <c r="AC4" s="88"/>
      <c r="AD4" s="88"/>
      <c r="AE4" s="88"/>
      <c r="AF4" s="88"/>
      <c r="AG4" s="88"/>
      <c r="AH4" s="88"/>
    </row>
    <row r="5" spans="1:34" ht="21.75" customHeight="1" x14ac:dyDescent="0.25">
      <c r="A5" s="87"/>
      <c r="B5" s="87"/>
      <c r="C5" s="87"/>
      <c r="D5" s="87"/>
      <c r="E5" s="87" t="s">
        <v>20</v>
      </c>
      <c r="F5" s="87" t="s">
        <v>28</v>
      </c>
      <c r="G5" s="89" t="s">
        <v>29</v>
      </c>
      <c r="H5" s="87" t="s">
        <v>38</v>
      </c>
      <c r="I5" s="88" t="s">
        <v>20</v>
      </c>
      <c r="J5" s="87" t="s">
        <v>28</v>
      </c>
      <c r="K5" s="89" t="s">
        <v>29</v>
      </c>
      <c r="L5" s="87" t="s">
        <v>38</v>
      </c>
      <c r="M5" s="88" t="s">
        <v>20</v>
      </c>
      <c r="N5" s="87" t="s">
        <v>28</v>
      </c>
      <c r="O5" s="88" t="s">
        <v>20</v>
      </c>
      <c r="P5" s="87" t="s">
        <v>68</v>
      </c>
      <c r="Q5" s="88" t="s">
        <v>20</v>
      </c>
      <c r="R5" s="87" t="s">
        <v>28</v>
      </c>
      <c r="S5" s="88" t="s">
        <v>20</v>
      </c>
      <c r="T5" s="87" t="s">
        <v>28</v>
      </c>
      <c r="U5" s="88" t="s">
        <v>20</v>
      </c>
      <c r="V5" s="87" t="s">
        <v>28</v>
      </c>
      <c r="W5" s="88" t="s">
        <v>20</v>
      </c>
      <c r="X5" s="87" t="s">
        <v>28</v>
      </c>
      <c r="Y5" s="88" t="s">
        <v>20</v>
      </c>
      <c r="Z5" s="87" t="s">
        <v>28</v>
      </c>
      <c r="AA5" s="90" t="s">
        <v>22</v>
      </c>
      <c r="AB5" s="90"/>
      <c r="AC5" s="90"/>
      <c r="AD5" s="90"/>
      <c r="AE5" s="90"/>
      <c r="AF5" s="90"/>
      <c r="AG5" s="90"/>
      <c r="AH5" s="90"/>
    </row>
    <row r="6" spans="1:34" ht="39" customHeight="1" x14ac:dyDescent="0.25">
      <c r="A6" s="87"/>
      <c r="B6" s="87"/>
      <c r="C6" s="87"/>
      <c r="D6" s="87"/>
      <c r="E6" s="87"/>
      <c r="F6" s="87"/>
      <c r="G6" s="89"/>
      <c r="H6" s="87"/>
      <c r="I6" s="88"/>
      <c r="J6" s="87"/>
      <c r="K6" s="89"/>
      <c r="L6" s="87"/>
      <c r="M6" s="88"/>
      <c r="N6" s="87"/>
      <c r="O6" s="88"/>
      <c r="P6" s="87"/>
      <c r="Q6" s="88"/>
      <c r="R6" s="87"/>
      <c r="S6" s="88"/>
      <c r="T6" s="87"/>
      <c r="U6" s="88"/>
      <c r="V6" s="87"/>
      <c r="W6" s="88"/>
      <c r="X6" s="87"/>
      <c r="Y6" s="88"/>
      <c r="Z6" s="87"/>
      <c r="AA6" s="36" t="s">
        <v>39</v>
      </c>
      <c r="AB6" s="36" t="s">
        <v>28</v>
      </c>
      <c r="AC6" s="36" t="s">
        <v>40</v>
      </c>
      <c r="AD6" s="36" t="s">
        <v>28</v>
      </c>
      <c r="AE6" s="36" t="s">
        <v>41</v>
      </c>
      <c r="AF6" s="36" t="s">
        <v>28</v>
      </c>
      <c r="AG6" s="36" t="s">
        <v>42</v>
      </c>
      <c r="AH6" s="36" t="s">
        <v>28</v>
      </c>
    </row>
    <row r="7" spans="1:34" x14ac:dyDescent="0.25">
      <c r="A7" s="4">
        <v>1</v>
      </c>
      <c r="B7" s="5" t="s">
        <v>8</v>
      </c>
      <c r="C7" s="6">
        <f t="shared" ref="C7:D21" si="0">E7+I7+M7+O7+Q7+S7+U7+W7+Y7</f>
        <v>1901</v>
      </c>
      <c r="D7" s="6">
        <f>F7+J7+N7+P7+R7+T7+V7+X7+Z7</f>
        <v>1901</v>
      </c>
      <c r="E7" s="6"/>
      <c r="F7" s="6"/>
      <c r="G7" s="79"/>
      <c r="H7" s="6"/>
      <c r="I7" s="7">
        <v>797</v>
      </c>
      <c r="J7" s="7">
        <v>797</v>
      </c>
      <c r="K7" s="80">
        <v>55</v>
      </c>
      <c r="L7" s="7">
        <f>J7*K7/10</f>
        <v>4383.5</v>
      </c>
      <c r="M7" s="7">
        <v>80</v>
      </c>
      <c r="N7" s="7">
        <v>80</v>
      </c>
      <c r="O7" s="7"/>
      <c r="P7" s="7"/>
      <c r="Q7" s="7">
        <v>60</v>
      </c>
      <c r="R7" s="7">
        <v>60</v>
      </c>
      <c r="S7" s="7">
        <v>90</v>
      </c>
      <c r="T7" s="7">
        <v>90</v>
      </c>
      <c r="U7" s="8">
        <v>120</v>
      </c>
      <c r="V7" s="8">
        <v>120</v>
      </c>
      <c r="W7" s="9">
        <v>627</v>
      </c>
      <c r="X7" s="9">
        <v>627</v>
      </c>
      <c r="Y7" s="8">
        <f>AA7+AC7+AE7+AG7</f>
        <v>127</v>
      </c>
      <c r="Z7" s="8">
        <f>AB7+AD7+AF7+AH7</f>
        <v>127</v>
      </c>
      <c r="AA7" s="8">
        <v>72</v>
      </c>
      <c r="AB7" s="8">
        <v>72</v>
      </c>
      <c r="AC7" s="8"/>
      <c r="AD7" s="8"/>
      <c r="AE7" s="8">
        <v>25</v>
      </c>
      <c r="AF7" s="8">
        <v>25</v>
      </c>
      <c r="AG7" s="8">
        <v>30</v>
      </c>
      <c r="AH7" s="8">
        <v>30</v>
      </c>
    </row>
    <row r="8" spans="1:34" x14ac:dyDescent="0.25">
      <c r="A8" s="4">
        <v>2</v>
      </c>
      <c r="B8" s="5" t="s">
        <v>9</v>
      </c>
      <c r="C8" s="6">
        <f t="shared" si="0"/>
        <v>1572</v>
      </c>
      <c r="D8" s="6">
        <f t="shared" si="0"/>
        <v>1572</v>
      </c>
      <c r="E8" s="6"/>
      <c r="F8" s="6"/>
      <c r="G8" s="79"/>
      <c r="H8" s="6"/>
      <c r="I8" s="7">
        <v>961</v>
      </c>
      <c r="J8" s="7">
        <v>961</v>
      </c>
      <c r="K8" s="80">
        <v>57.2</v>
      </c>
      <c r="L8" s="7">
        <f t="shared" ref="L8:L21" si="1">J8*K8/10</f>
        <v>5496.92</v>
      </c>
      <c r="M8" s="7">
        <v>50</v>
      </c>
      <c r="N8" s="7">
        <v>50</v>
      </c>
      <c r="O8" s="7"/>
      <c r="P8" s="7"/>
      <c r="Q8" s="7">
        <v>20</v>
      </c>
      <c r="R8" s="7">
        <v>20</v>
      </c>
      <c r="S8" s="7">
        <v>0</v>
      </c>
      <c r="T8" s="7">
        <v>0</v>
      </c>
      <c r="U8" s="8">
        <v>40</v>
      </c>
      <c r="V8" s="8">
        <v>40</v>
      </c>
      <c r="W8" s="9">
        <v>103</v>
      </c>
      <c r="X8" s="9">
        <v>103</v>
      </c>
      <c r="Y8" s="8">
        <f t="shared" ref="Y8:Z21" si="2">AA8+AC8+AE8+AG8</f>
        <v>398</v>
      </c>
      <c r="Z8" s="8">
        <f t="shared" si="2"/>
        <v>398</v>
      </c>
      <c r="AA8" s="8">
        <v>210</v>
      </c>
      <c r="AB8" s="8">
        <v>210</v>
      </c>
      <c r="AC8" s="8"/>
      <c r="AD8" s="8"/>
      <c r="AE8" s="8">
        <v>188</v>
      </c>
      <c r="AF8" s="8">
        <v>188</v>
      </c>
      <c r="AG8" s="8"/>
      <c r="AH8" s="8"/>
    </row>
    <row r="9" spans="1:34" x14ac:dyDescent="0.25">
      <c r="A9" s="4">
        <v>3</v>
      </c>
      <c r="B9" s="34" t="s">
        <v>16</v>
      </c>
      <c r="C9" s="37">
        <f t="shared" si="0"/>
        <v>6184</v>
      </c>
      <c r="D9" s="6">
        <f t="shared" si="0"/>
        <v>6184</v>
      </c>
      <c r="E9" s="6"/>
      <c r="F9" s="6"/>
      <c r="G9" s="79"/>
      <c r="H9" s="6"/>
      <c r="I9" s="7">
        <v>3605</v>
      </c>
      <c r="J9" s="7">
        <v>3605</v>
      </c>
      <c r="K9" s="80">
        <v>60.5</v>
      </c>
      <c r="L9" s="7">
        <f t="shared" si="1"/>
        <v>21810.25</v>
      </c>
      <c r="M9" s="7">
        <v>82</v>
      </c>
      <c r="N9" s="7">
        <v>82</v>
      </c>
      <c r="O9" s="7"/>
      <c r="P9" s="7"/>
      <c r="Q9" s="7">
        <v>180</v>
      </c>
      <c r="R9" s="7">
        <v>180</v>
      </c>
      <c r="S9" s="7">
        <v>1276</v>
      </c>
      <c r="T9" s="7">
        <v>1276</v>
      </c>
      <c r="U9" s="8">
        <v>701</v>
      </c>
      <c r="V9" s="8">
        <v>701</v>
      </c>
      <c r="W9" s="9">
        <v>300</v>
      </c>
      <c r="X9" s="9">
        <v>300</v>
      </c>
      <c r="Y9" s="8">
        <f t="shared" si="2"/>
        <v>40</v>
      </c>
      <c r="Z9" s="8">
        <f t="shared" si="2"/>
        <v>40</v>
      </c>
      <c r="AA9" s="8">
        <v>40</v>
      </c>
      <c r="AB9" s="8">
        <v>40</v>
      </c>
      <c r="AC9" s="8"/>
      <c r="AD9" s="8"/>
      <c r="AE9" s="8"/>
      <c r="AF9" s="8"/>
      <c r="AG9" s="8"/>
      <c r="AH9" s="8"/>
    </row>
    <row r="10" spans="1:34" x14ac:dyDescent="0.25">
      <c r="A10" s="4">
        <v>4</v>
      </c>
      <c r="B10" s="34" t="s">
        <v>33</v>
      </c>
      <c r="C10" s="37">
        <f t="shared" si="0"/>
        <v>1698</v>
      </c>
      <c r="D10" s="6">
        <f t="shared" si="0"/>
        <v>1698</v>
      </c>
      <c r="E10" s="6">
        <v>784</v>
      </c>
      <c r="F10" s="6">
        <v>784</v>
      </c>
      <c r="G10" s="81">
        <v>60</v>
      </c>
      <c r="H10" s="6">
        <f>F10*G10/10</f>
        <v>4704</v>
      </c>
      <c r="I10" s="7">
        <v>508</v>
      </c>
      <c r="J10" s="7">
        <v>508</v>
      </c>
      <c r="K10" s="80">
        <v>53.7</v>
      </c>
      <c r="L10" s="7">
        <f t="shared" si="1"/>
        <v>2727.96</v>
      </c>
      <c r="M10" s="7">
        <v>40</v>
      </c>
      <c r="N10" s="7">
        <v>40</v>
      </c>
      <c r="O10" s="7"/>
      <c r="P10" s="7"/>
      <c r="Q10" s="7">
        <v>51</v>
      </c>
      <c r="R10" s="7">
        <v>51</v>
      </c>
      <c r="S10" s="7">
        <v>50</v>
      </c>
      <c r="T10" s="7">
        <v>50</v>
      </c>
      <c r="U10" s="8">
        <v>145</v>
      </c>
      <c r="V10" s="8">
        <v>145</v>
      </c>
      <c r="W10" s="9">
        <v>117</v>
      </c>
      <c r="X10" s="9">
        <v>117</v>
      </c>
      <c r="Y10" s="8">
        <f t="shared" si="2"/>
        <v>3</v>
      </c>
      <c r="Z10" s="8">
        <f t="shared" si="2"/>
        <v>3</v>
      </c>
      <c r="AA10" s="8">
        <v>3</v>
      </c>
      <c r="AB10" s="8">
        <v>3</v>
      </c>
      <c r="AC10" s="8"/>
      <c r="AD10" s="8"/>
      <c r="AE10" s="8"/>
      <c r="AF10" s="8"/>
      <c r="AG10" s="8"/>
      <c r="AH10" s="8"/>
    </row>
    <row r="11" spans="1:34" x14ac:dyDescent="0.25">
      <c r="A11" s="4">
        <v>5</v>
      </c>
      <c r="B11" s="38" t="s">
        <v>17</v>
      </c>
      <c r="C11" s="37">
        <f t="shared" si="0"/>
        <v>3090</v>
      </c>
      <c r="D11" s="6">
        <f t="shared" si="0"/>
        <v>3090</v>
      </c>
      <c r="E11" s="6"/>
      <c r="F11" s="6"/>
      <c r="G11" s="79"/>
      <c r="H11" s="6"/>
      <c r="I11" s="7">
        <v>2424</v>
      </c>
      <c r="J11" s="7">
        <v>2424</v>
      </c>
      <c r="K11" s="80">
        <v>54.8</v>
      </c>
      <c r="L11" s="7">
        <f t="shared" si="1"/>
        <v>13283.519999999999</v>
      </c>
      <c r="M11" s="7">
        <v>20</v>
      </c>
      <c r="N11" s="7">
        <v>20</v>
      </c>
      <c r="O11" s="7"/>
      <c r="P11" s="7"/>
      <c r="Q11" s="7">
        <v>90</v>
      </c>
      <c r="R11" s="7">
        <v>90</v>
      </c>
      <c r="S11" s="7">
        <v>270</v>
      </c>
      <c r="T11" s="7">
        <v>270</v>
      </c>
      <c r="U11" s="8">
        <v>155</v>
      </c>
      <c r="V11" s="8">
        <v>155</v>
      </c>
      <c r="W11" s="9">
        <v>36</v>
      </c>
      <c r="X11" s="9">
        <v>36</v>
      </c>
      <c r="Y11" s="8">
        <f t="shared" si="2"/>
        <v>95</v>
      </c>
      <c r="Z11" s="8">
        <f t="shared" si="2"/>
        <v>95</v>
      </c>
      <c r="AA11" s="8"/>
      <c r="AB11" s="8"/>
      <c r="AC11" s="8">
        <v>88</v>
      </c>
      <c r="AD11" s="8">
        <v>88</v>
      </c>
      <c r="AE11" s="8">
        <v>7</v>
      </c>
      <c r="AF11" s="8">
        <v>7</v>
      </c>
      <c r="AG11" s="8"/>
      <c r="AH11" s="8"/>
    </row>
    <row r="12" spans="1:34" x14ac:dyDescent="0.25">
      <c r="A12" s="4">
        <v>6</v>
      </c>
      <c r="B12" s="34" t="s">
        <v>13</v>
      </c>
      <c r="C12" s="37">
        <f t="shared" si="0"/>
        <v>5474</v>
      </c>
      <c r="D12" s="6">
        <f t="shared" si="0"/>
        <v>5474</v>
      </c>
      <c r="E12" s="6"/>
      <c r="F12" s="6"/>
      <c r="G12" s="79"/>
      <c r="H12" s="6"/>
      <c r="I12" s="7">
        <v>3844</v>
      </c>
      <c r="J12" s="7">
        <v>3844</v>
      </c>
      <c r="K12" s="80">
        <v>62</v>
      </c>
      <c r="L12" s="7">
        <f t="shared" si="1"/>
        <v>23832.799999999999</v>
      </c>
      <c r="M12" s="7">
        <v>215</v>
      </c>
      <c r="N12" s="7">
        <v>215</v>
      </c>
      <c r="O12" s="7"/>
      <c r="P12" s="7"/>
      <c r="Q12" s="7">
        <v>208</v>
      </c>
      <c r="R12" s="7">
        <v>208</v>
      </c>
      <c r="S12" s="7">
        <v>350</v>
      </c>
      <c r="T12" s="7">
        <v>350</v>
      </c>
      <c r="U12" s="8">
        <v>320</v>
      </c>
      <c r="V12" s="8">
        <v>320</v>
      </c>
      <c r="W12" s="9">
        <v>248</v>
      </c>
      <c r="X12" s="9">
        <v>248</v>
      </c>
      <c r="Y12" s="8">
        <f t="shared" si="2"/>
        <v>289</v>
      </c>
      <c r="Z12" s="8">
        <f t="shared" si="2"/>
        <v>289</v>
      </c>
      <c r="AA12" s="8">
        <v>165</v>
      </c>
      <c r="AB12" s="8">
        <v>165</v>
      </c>
      <c r="AC12" s="8">
        <v>4</v>
      </c>
      <c r="AD12" s="8">
        <v>4</v>
      </c>
      <c r="AE12" s="8">
        <v>20</v>
      </c>
      <c r="AF12" s="8">
        <v>20</v>
      </c>
      <c r="AG12" s="8">
        <v>100</v>
      </c>
      <c r="AH12" s="8">
        <v>100</v>
      </c>
    </row>
    <row r="13" spans="1:34" x14ac:dyDescent="0.25">
      <c r="A13" s="4">
        <v>7</v>
      </c>
      <c r="B13" s="34" t="s">
        <v>25</v>
      </c>
      <c r="C13" s="37">
        <f t="shared" si="0"/>
        <v>1274</v>
      </c>
      <c r="D13" s="6">
        <f t="shared" si="0"/>
        <v>1274</v>
      </c>
      <c r="E13" s="6"/>
      <c r="F13" s="6"/>
      <c r="G13" s="79"/>
      <c r="H13" s="6"/>
      <c r="I13" s="7">
        <v>630</v>
      </c>
      <c r="J13" s="7">
        <v>630</v>
      </c>
      <c r="K13" s="80">
        <v>63</v>
      </c>
      <c r="L13" s="7">
        <f t="shared" si="1"/>
        <v>3969</v>
      </c>
      <c r="M13" s="7">
        <v>170</v>
      </c>
      <c r="N13" s="7">
        <v>170</v>
      </c>
      <c r="O13" s="7"/>
      <c r="P13" s="7"/>
      <c r="Q13" s="7">
        <v>20</v>
      </c>
      <c r="R13" s="7">
        <v>20</v>
      </c>
      <c r="S13" s="7"/>
      <c r="T13" s="7"/>
      <c r="U13" s="8">
        <v>80</v>
      </c>
      <c r="V13" s="8">
        <v>80</v>
      </c>
      <c r="W13" s="9">
        <v>195</v>
      </c>
      <c r="X13" s="9">
        <v>195</v>
      </c>
      <c r="Y13" s="8">
        <f t="shared" si="2"/>
        <v>179</v>
      </c>
      <c r="Z13" s="8">
        <f t="shared" si="2"/>
        <v>179</v>
      </c>
      <c r="AA13" s="8">
        <v>65</v>
      </c>
      <c r="AB13" s="8">
        <v>65</v>
      </c>
      <c r="AC13" s="8"/>
      <c r="AD13" s="8"/>
      <c r="AE13" s="8">
        <v>19</v>
      </c>
      <c r="AF13" s="8">
        <v>19</v>
      </c>
      <c r="AG13" s="8">
        <v>95</v>
      </c>
      <c r="AH13" s="8">
        <v>95</v>
      </c>
    </row>
    <row r="14" spans="1:34" x14ac:dyDescent="0.25">
      <c r="A14" s="4">
        <v>8</v>
      </c>
      <c r="B14" s="34" t="s">
        <v>12</v>
      </c>
      <c r="C14" s="37">
        <f t="shared" si="0"/>
        <v>3730</v>
      </c>
      <c r="D14" s="6">
        <f t="shared" si="0"/>
        <v>3730</v>
      </c>
      <c r="E14" s="6"/>
      <c r="F14" s="6"/>
      <c r="G14" s="79"/>
      <c r="H14" s="6"/>
      <c r="I14" s="7">
        <v>1777</v>
      </c>
      <c r="J14" s="7">
        <v>1777</v>
      </c>
      <c r="K14" s="80">
        <v>60</v>
      </c>
      <c r="L14" s="7">
        <f t="shared" si="1"/>
        <v>10662</v>
      </c>
      <c r="M14" s="7">
        <v>452</v>
      </c>
      <c r="N14" s="7">
        <v>452</v>
      </c>
      <c r="O14" s="7"/>
      <c r="P14" s="7"/>
      <c r="Q14" s="7">
        <v>150</v>
      </c>
      <c r="R14" s="7">
        <v>150</v>
      </c>
      <c r="S14" s="7">
        <v>150</v>
      </c>
      <c r="T14" s="7">
        <v>150</v>
      </c>
      <c r="U14" s="8">
        <v>400</v>
      </c>
      <c r="V14" s="8">
        <v>400</v>
      </c>
      <c r="W14" s="9">
        <v>504</v>
      </c>
      <c r="X14" s="9">
        <v>504</v>
      </c>
      <c r="Y14" s="8">
        <f t="shared" si="2"/>
        <v>297</v>
      </c>
      <c r="Z14" s="8">
        <f t="shared" si="2"/>
        <v>297</v>
      </c>
      <c r="AA14" s="8">
        <v>242</v>
      </c>
      <c r="AB14" s="8">
        <v>242</v>
      </c>
      <c r="AC14" s="8"/>
      <c r="AD14" s="8"/>
      <c r="AE14" s="8">
        <v>25</v>
      </c>
      <c r="AF14" s="8">
        <v>25</v>
      </c>
      <c r="AG14" s="8">
        <v>30</v>
      </c>
      <c r="AH14" s="8">
        <v>30</v>
      </c>
    </row>
    <row r="15" spans="1:34" x14ac:dyDescent="0.25">
      <c r="A15" s="4">
        <v>9</v>
      </c>
      <c r="B15" s="34" t="s">
        <v>15</v>
      </c>
      <c r="C15" s="37">
        <f t="shared" si="0"/>
        <v>12110</v>
      </c>
      <c r="D15" s="6">
        <f t="shared" si="0"/>
        <v>12110</v>
      </c>
      <c r="E15" s="6"/>
      <c r="F15" s="6"/>
      <c r="G15" s="79"/>
      <c r="H15" s="6"/>
      <c r="I15" s="7">
        <v>3972</v>
      </c>
      <c r="J15" s="7">
        <v>3972</v>
      </c>
      <c r="K15" s="80">
        <v>62.2</v>
      </c>
      <c r="L15" s="7">
        <f t="shared" si="1"/>
        <v>24705.840000000004</v>
      </c>
      <c r="M15" s="7">
        <v>490</v>
      </c>
      <c r="N15" s="7">
        <v>490</v>
      </c>
      <c r="O15" s="7">
        <v>538</v>
      </c>
      <c r="P15" s="7">
        <v>538</v>
      </c>
      <c r="Q15" s="7">
        <v>80</v>
      </c>
      <c r="R15" s="7">
        <v>80</v>
      </c>
      <c r="S15" s="7">
        <v>30</v>
      </c>
      <c r="T15" s="7">
        <v>30</v>
      </c>
      <c r="U15" s="8">
        <v>4546</v>
      </c>
      <c r="V15" s="8">
        <v>4546</v>
      </c>
      <c r="W15" s="35">
        <v>451</v>
      </c>
      <c r="X15" s="35">
        <v>451</v>
      </c>
      <c r="Y15" s="8">
        <f t="shared" si="2"/>
        <v>2003</v>
      </c>
      <c r="Z15" s="8">
        <f t="shared" si="2"/>
        <v>2003</v>
      </c>
      <c r="AA15" s="8">
        <v>684</v>
      </c>
      <c r="AB15" s="8">
        <v>684</v>
      </c>
      <c r="AC15" s="8">
        <v>256</v>
      </c>
      <c r="AD15" s="8">
        <v>256</v>
      </c>
      <c r="AE15" s="8">
        <v>983</v>
      </c>
      <c r="AF15" s="8">
        <v>983</v>
      </c>
      <c r="AG15" s="8">
        <v>80</v>
      </c>
      <c r="AH15" s="8">
        <v>80</v>
      </c>
    </row>
    <row r="16" spans="1:34" x14ac:dyDescent="0.25">
      <c r="A16" s="4">
        <v>10</v>
      </c>
      <c r="B16" s="5" t="s">
        <v>27</v>
      </c>
      <c r="C16" s="6">
        <f t="shared" si="0"/>
        <v>6536</v>
      </c>
      <c r="D16" s="6">
        <f t="shared" si="0"/>
        <v>6536</v>
      </c>
      <c r="E16" s="6"/>
      <c r="F16" s="6"/>
      <c r="G16" s="79"/>
      <c r="H16" s="6"/>
      <c r="I16" s="7">
        <v>3851</v>
      </c>
      <c r="J16" s="7">
        <v>3851</v>
      </c>
      <c r="K16" s="80">
        <v>56</v>
      </c>
      <c r="L16" s="7">
        <f t="shared" si="1"/>
        <v>21565.599999999999</v>
      </c>
      <c r="M16" s="7">
        <v>70</v>
      </c>
      <c r="N16" s="7">
        <v>70</v>
      </c>
      <c r="O16" s="7">
        <v>1499</v>
      </c>
      <c r="P16" s="7">
        <v>1499</v>
      </c>
      <c r="Q16" s="7"/>
      <c r="R16" s="7"/>
      <c r="S16" s="7">
        <v>0</v>
      </c>
      <c r="T16" s="7">
        <v>0</v>
      </c>
      <c r="U16" s="8">
        <v>250</v>
      </c>
      <c r="V16" s="8">
        <v>250</v>
      </c>
      <c r="W16" s="9">
        <v>146</v>
      </c>
      <c r="X16" s="9">
        <v>146</v>
      </c>
      <c r="Y16" s="8">
        <f t="shared" si="2"/>
        <v>720</v>
      </c>
      <c r="Z16" s="8">
        <f t="shared" si="2"/>
        <v>720</v>
      </c>
      <c r="AA16" s="8">
        <v>533</v>
      </c>
      <c r="AB16" s="8">
        <v>533</v>
      </c>
      <c r="AC16" s="8">
        <v>100</v>
      </c>
      <c r="AD16" s="8">
        <v>100</v>
      </c>
      <c r="AE16" s="8">
        <v>27</v>
      </c>
      <c r="AF16" s="8">
        <v>27</v>
      </c>
      <c r="AG16" s="8">
        <v>60</v>
      </c>
      <c r="AH16" s="8">
        <v>60</v>
      </c>
    </row>
    <row r="17" spans="1:34" x14ac:dyDescent="0.25">
      <c r="A17" s="4">
        <v>11</v>
      </c>
      <c r="B17" s="5" t="s">
        <v>11</v>
      </c>
      <c r="C17" s="6">
        <f t="shared" si="0"/>
        <v>1687</v>
      </c>
      <c r="D17" s="6">
        <f t="shared" si="0"/>
        <v>1687</v>
      </c>
      <c r="E17" s="6"/>
      <c r="F17" s="6"/>
      <c r="G17" s="79"/>
      <c r="H17" s="6"/>
      <c r="I17" s="7">
        <v>830</v>
      </c>
      <c r="J17" s="7">
        <v>830</v>
      </c>
      <c r="K17" s="80">
        <v>54</v>
      </c>
      <c r="L17" s="7">
        <f t="shared" si="1"/>
        <v>4482</v>
      </c>
      <c r="M17" s="7"/>
      <c r="N17" s="7"/>
      <c r="O17" s="7"/>
      <c r="P17" s="7"/>
      <c r="Q17" s="7"/>
      <c r="R17" s="7"/>
      <c r="S17" s="7">
        <v>240</v>
      </c>
      <c r="T17" s="7">
        <v>240</v>
      </c>
      <c r="U17" s="8">
        <v>120</v>
      </c>
      <c r="V17" s="8">
        <v>120</v>
      </c>
      <c r="W17" s="9">
        <v>139</v>
      </c>
      <c r="X17" s="9">
        <v>139</v>
      </c>
      <c r="Y17" s="8">
        <f t="shared" si="2"/>
        <v>358</v>
      </c>
      <c r="Z17" s="8">
        <f t="shared" si="2"/>
        <v>358</v>
      </c>
      <c r="AA17" s="8">
        <v>358</v>
      </c>
      <c r="AB17" s="8">
        <v>358</v>
      </c>
      <c r="AC17" s="8"/>
      <c r="AD17" s="8"/>
      <c r="AE17" s="8"/>
      <c r="AF17" s="8"/>
      <c r="AG17" s="8"/>
      <c r="AH17" s="8"/>
    </row>
    <row r="18" spans="1:34" x14ac:dyDescent="0.25">
      <c r="A18" s="4">
        <v>12</v>
      </c>
      <c r="B18" s="5" t="s">
        <v>24</v>
      </c>
      <c r="C18" s="6">
        <f t="shared" si="0"/>
        <v>5546</v>
      </c>
      <c r="D18" s="6">
        <f t="shared" si="0"/>
        <v>5546</v>
      </c>
      <c r="E18" s="6"/>
      <c r="F18" s="6"/>
      <c r="G18" s="79"/>
      <c r="H18" s="6"/>
      <c r="I18" s="7">
        <v>3218</v>
      </c>
      <c r="J18" s="7">
        <v>3218</v>
      </c>
      <c r="K18" s="80">
        <v>63</v>
      </c>
      <c r="L18" s="7">
        <f t="shared" si="1"/>
        <v>20273.400000000001</v>
      </c>
      <c r="M18" s="7">
        <v>100</v>
      </c>
      <c r="N18" s="7">
        <v>100</v>
      </c>
      <c r="O18" s="7"/>
      <c r="P18" s="7"/>
      <c r="Q18" s="7">
        <v>200</v>
      </c>
      <c r="R18" s="7">
        <v>200</v>
      </c>
      <c r="S18" s="7">
        <v>550</v>
      </c>
      <c r="T18" s="7">
        <v>550</v>
      </c>
      <c r="U18" s="8">
        <v>300</v>
      </c>
      <c r="V18" s="8">
        <v>300</v>
      </c>
      <c r="W18" s="9">
        <v>746</v>
      </c>
      <c r="X18" s="9">
        <v>746</v>
      </c>
      <c r="Y18" s="8">
        <f t="shared" si="2"/>
        <v>432</v>
      </c>
      <c r="Z18" s="8">
        <f t="shared" si="2"/>
        <v>432</v>
      </c>
      <c r="AA18" s="8">
        <v>286</v>
      </c>
      <c r="AB18" s="8">
        <v>286</v>
      </c>
      <c r="AC18" s="8"/>
      <c r="AD18" s="8"/>
      <c r="AE18" s="8">
        <v>50</v>
      </c>
      <c r="AF18" s="8">
        <v>50</v>
      </c>
      <c r="AG18" s="8">
        <v>96</v>
      </c>
      <c r="AH18" s="8">
        <v>96</v>
      </c>
    </row>
    <row r="19" spans="1:34" x14ac:dyDescent="0.25">
      <c r="A19" s="4">
        <v>13</v>
      </c>
      <c r="B19" s="5" t="s">
        <v>10</v>
      </c>
      <c r="C19" s="6">
        <f t="shared" si="0"/>
        <v>945</v>
      </c>
      <c r="D19" s="6">
        <f t="shared" si="0"/>
        <v>945</v>
      </c>
      <c r="E19" s="6">
        <v>138</v>
      </c>
      <c r="F19" s="6">
        <v>138</v>
      </c>
      <c r="G19" s="81">
        <v>58</v>
      </c>
      <c r="H19" s="6">
        <f>F19*G19/10</f>
        <v>800.4</v>
      </c>
      <c r="I19" s="7">
        <v>182</v>
      </c>
      <c r="J19" s="7">
        <v>182</v>
      </c>
      <c r="K19" s="80">
        <v>60</v>
      </c>
      <c r="L19" s="7">
        <f t="shared" si="1"/>
        <v>1092</v>
      </c>
      <c r="M19" s="7">
        <v>40</v>
      </c>
      <c r="N19" s="7">
        <v>40</v>
      </c>
      <c r="O19" s="7"/>
      <c r="P19" s="7"/>
      <c r="Q19" s="7">
        <v>10</v>
      </c>
      <c r="R19" s="7">
        <v>10</v>
      </c>
      <c r="S19" s="7">
        <v>30</v>
      </c>
      <c r="T19" s="7">
        <v>30</v>
      </c>
      <c r="U19" s="8">
        <v>200</v>
      </c>
      <c r="V19" s="8">
        <v>200</v>
      </c>
      <c r="W19" s="9">
        <v>171</v>
      </c>
      <c r="X19" s="9">
        <v>171</v>
      </c>
      <c r="Y19" s="8">
        <f t="shared" si="2"/>
        <v>174</v>
      </c>
      <c r="Z19" s="8">
        <f t="shared" si="2"/>
        <v>174</v>
      </c>
      <c r="AA19" s="8">
        <v>39</v>
      </c>
      <c r="AB19" s="8">
        <v>39</v>
      </c>
      <c r="AC19" s="8"/>
      <c r="AD19" s="8"/>
      <c r="AE19" s="8">
        <v>10</v>
      </c>
      <c r="AF19" s="8">
        <v>10</v>
      </c>
      <c r="AG19" s="8">
        <v>125</v>
      </c>
      <c r="AH19" s="8">
        <v>125</v>
      </c>
    </row>
    <row r="20" spans="1:34" x14ac:dyDescent="0.25">
      <c r="A20" s="4">
        <v>14</v>
      </c>
      <c r="B20" s="34" t="s">
        <v>26</v>
      </c>
      <c r="C20" s="6">
        <f t="shared" si="0"/>
        <v>2053</v>
      </c>
      <c r="D20" s="6">
        <f t="shared" si="0"/>
        <v>2053</v>
      </c>
      <c r="E20" s="6">
        <v>1081</v>
      </c>
      <c r="F20" s="6">
        <v>1081</v>
      </c>
      <c r="G20" s="81">
        <v>56.2</v>
      </c>
      <c r="H20" s="6">
        <f>F20*G20/10</f>
        <v>6075.22</v>
      </c>
      <c r="I20" s="7">
        <v>664</v>
      </c>
      <c r="J20" s="7">
        <v>664</v>
      </c>
      <c r="K20" s="80">
        <v>55.2</v>
      </c>
      <c r="L20" s="7">
        <f t="shared" si="1"/>
        <v>3665.28</v>
      </c>
      <c r="M20" s="7">
        <v>49</v>
      </c>
      <c r="N20" s="7">
        <v>49</v>
      </c>
      <c r="O20" s="7"/>
      <c r="P20" s="7"/>
      <c r="Q20" s="7">
        <v>16</v>
      </c>
      <c r="R20" s="7">
        <v>16</v>
      </c>
      <c r="S20" s="7">
        <v>30</v>
      </c>
      <c r="T20" s="7">
        <v>30</v>
      </c>
      <c r="U20" s="8">
        <v>73</v>
      </c>
      <c r="V20" s="8">
        <v>73</v>
      </c>
      <c r="W20" s="9">
        <v>120</v>
      </c>
      <c r="X20" s="9">
        <v>120</v>
      </c>
      <c r="Y20" s="8">
        <f t="shared" si="2"/>
        <v>20</v>
      </c>
      <c r="Z20" s="8">
        <f t="shared" si="2"/>
        <v>20</v>
      </c>
      <c r="AA20" s="8">
        <v>20</v>
      </c>
      <c r="AB20" s="8">
        <v>20</v>
      </c>
      <c r="AC20" s="8"/>
      <c r="AD20" s="8"/>
      <c r="AE20" s="8"/>
      <c r="AF20" s="8"/>
      <c r="AG20" s="8"/>
      <c r="AH20" s="8"/>
    </row>
    <row r="21" spans="1:34" x14ac:dyDescent="0.25">
      <c r="A21" s="4">
        <v>15</v>
      </c>
      <c r="B21" s="5" t="s">
        <v>14</v>
      </c>
      <c r="C21" s="6">
        <f t="shared" si="0"/>
        <v>801</v>
      </c>
      <c r="D21" s="6">
        <f t="shared" si="0"/>
        <v>801</v>
      </c>
      <c r="E21" s="6">
        <v>50</v>
      </c>
      <c r="F21" s="6">
        <v>50</v>
      </c>
      <c r="G21" s="81">
        <v>55</v>
      </c>
      <c r="H21" s="6">
        <f>F21*G21/10</f>
        <v>275</v>
      </c>
      <c r="I21" s="7">
        <v>331</v>
      </c>
      <c r="J21" s="7">
        <v>331</v>
      </c>
      <c r="K21" s="80">
        <v>58</v>
      </c>
      <c r="L21" s="7">
        <f t="shared" si="1"/>
        <v>1919.8</v>
      </c>
      <c r="M21" s="7">
        <v>50</v>
      </c>
      <c r="N21" s="7">
        <v>50</v>
      </c>
      <c r="O21" s="7"/>
      <c r="P21" s="7"/>
      <c r="Q21" s="7">
        <v>20</v>
      </c>
      <c r="R21" s="7">
        <v>20</v>
      </c>
      <c r="S21" s="7">
        <v>30</v>
      </c>
      <c r="T21" s="7">
        <v>30</v>
      </c>
      <c r="U21" s="8">
        <v>50</v>
      </c>
      <c r="V21" s="8">
        <v>50</v>
      </c>
      <c r="W21" s="9">
        <v>224</v>
      </c>
      <c r="X21" s="9">
        <v>224</v>
      </c>
      <c r="Y21" s="8">
        <f t="shared" si="2"/>
        <v>46</v>
      </c>
      <c r="Z21" s="8">
        <f t="shared" si="2"/>
        <v>46</v>
      </c>
      <c r="AA21" s="8">
        <v>27</v>
      </c>
      <c r="AB21" s="8">
        <v>27</v>
      </c>
      <c r="AC21" s="8"/>
      <c r="AD21" s="8"/>
      <c r="AE21" s="8">
        <v>19</v>
      </c>
      <c r="AF21" s="8">
        <v>19</v>
      </c>
      <c r="AG21" s="8"/>
      <c r="AH21" s="8"/>
    </row>
    <row r="22" spans="1:34" x14ac:dyDescent="0.25">
      <c r="A22" s="83" t="s">
        <v>18</v>
      </c>
      <c r="B22" s="84"/>
      <c r="C22" s="10">
        <f t="shared" ref="C22:AH22" si="3">SUM(C7:C21)</f>
        <v>54601</v>
      </c>
      <c r="D22" s="10">
        <f t="shared" si="3"/>
        <v>54601</v>
      </c>
      <c r="E22" s="10">
        <f t="shared" si="3"/>
        <v>2053</v>
      </c>
      <c r="F22" s="10">
        <f t="shared" si="3"/>
        <v>2053</v>
      </c>
      <c r="G22" s="82">
        <f>H22/F22*10</f>
        <v>57.742912810521183</v>
      </c>
      <c r="H22" s="10">
        <f t="shared" si="3"/>
        <v>11854.619999999999</v>
      </c>
      <c r="I22" s="10">
        <f t="shared" si="3"/>
        <v>27594</v>
      </c>
      <c r="J22" s="10">
        <f t="shared" si="3"/>
        <v>27594</v>
      </c>
      <c r="K22" s="82">
        <f>L22/J22*10</f>
        <v>59.386051315503366</v>
      </c>
      <c r="L22" s="10">
        <f t="shared" si="3"/>
        <v>163869.87</v>
      </c>
      <c r="M22" s="10">
        <f t="shared" si="3"/>
        <v>1908</v>
      </c>
      <c r="N22" s="10">
        <f t="shared" si="3"/>
        <v>1908</v>
      </c>
      <c r="O22" s="10">
        <f t="shared" si="3"/>
        <v>2037</v>
      </c>
      <c r="P22" s="10">
        <f t="shared" si="3"/>
        <v>2037</v>
      </c>
      <c r="Q22" s="10">
        <f t="shared" si="3"/>
        <v>1105</v>
      </c>
      <c r="R22" s="10">
        <f t="shared" si="3"/>
        <v>1105</v>
      </c>
      <c r="S22" s="10">
        <f t="shared" si="3"/>
        <v>3096</v>
      </c>
      <c r="T22" s="10">
        <f t="shared" si="3"/>
        <v>3096</v>
      </c>
      <c r="U22" s="10">
        <f t="shared" si="3"/>
        <v>7500</v>
      </c>
      <c r="V22" s="10">
        <f t="shared" si="3"/>
        <v>7500</v>
      </c>
      <c r="W22" s="10">
        <f t="shared" si="3"/>
        <v>4127</v>
      </c>
      <c r="X22" s="10">
        <f t="shared" si="3"/>
        <v>4127</v>
      </c>
      <c r="Y22" s="10">
        <f t="shared" si="3"/>
        <v>5181</v>
      </c>
      <c r="Z22" s="10">
        <f t="shared" si="3"/>
        <v>5181</v>
      </c>
      <c r="AA22" s="10">
        <f t="shared" si="3"/>
        <v>2744</v>
      </c>
      <c r="AB22" s="10">
        <f t="shared" si="3"/>
        <v>2744</v>
      </c>
      <c r="AC22" s="10">
        <f t="shared" si="3"/>
        <v>448</v>
      </c>
      <c r="AD22" s="10">
        <f t="shared" si="3"/>
        <v>448</v>
      </c>
      <c r="AE22" s="10">
        <f t="shared" si="3"/>
        <v>1373</v>
      </c>
      <c r="AF22" s="10">
        <f t="shared" si="3"/>
        <v>1373</v>
      </c>
      <c r="AG22" s="10">
        <f t="shared" si="3"/>
        <v>616</v>
      </c>
      <c r="AH22" s="10">
        <f t="shared" si="3"/>
        <v>616</v>
      </c>
    </row>
    <row r="23" spans="1:34" ht="28.5" customHeight="1" x14ac:dyDescent="0.25">
      <c r="A23" s="85" t="s">
        <v>43</v>
      </c>
      <c r="B23" s="86"/>
      <c r="C23" s="11"/>
      <c r="D23" s="11">
        <f>D22/C22*100</f>
        <v>100</v>
      </c>
      <c r="E23" s="11"/>
      <c r="F23" s="11">
        <f>F22/E22*100</f>
        <v>100</v>
      </c>
      <c r="G23" s="11"/>
      <c r="H23" s="11"/>
      <c r="I23" s="11"/>
      <c r="J23" s="11">
        <f>J22/I22*100</f>
        <v>100</v>
      </c>
      <c r="K23" s="11"/>
      <c r="L23" s="11"/>
      <c r="M23" s="11"/>
      <c r="N23" s="11">
        <f>N22/M22*100</f>
        <v>100</v>
      </c>
      <c r="O23" s="11"/>
      <c r="P23" s="11">
        <f>P22/O22*100</f>
        <v>100</v>
      </c>
      <c r="Q23" s="12"/>
      <c r="R23" s="12">
        <f>R22/Q22*100</f>
        <v>100</v>
      </c>
      <c r="S23" s="12"/>
      <c r="T23" s="12">
        <f>T22/S22*100</f>
        <v>100</v>
      </c>
      <c r="U23" s="12"/>
      <c r="V23" s="12">
        <f>V22/U22*100</f>
        <v>100</v>
      </c>
      <c r="W23" s="12"/>
      <c r="X23" s="12">
        <f>X22/W22*100</f>
        <v>100</v>
      </c>
      <c r="Y23" s="13"/>
      <c r="Z23" s="13">
        <f>Z22/Y22*100</f>
        <v>100</v>
      </c>
      <c r="AA23" s="14"/>
      <c r="AB23" s="13"/>
      <c r="AC23" s="14"/>
      <c r="AD23" s="14"/>
      <c r="AE23" s="14"/>
      <c r="AF23" s="14"/>
      <c r="AG23" s="14"/>
      <c r="AH23" s="46"/>
    </row>
    <row r="24" spans="1:34" x14ac:dyDescent="0.25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7"/>
      <c r="R24" s="47"/>
      <c r="S24" s="17"/>
      <c r="T24" s="17"/>
      <c r="U24" s="17"/>
      <c r="V24" s="17"/>
      <c r="W24" s="17"/>
      <c r="X24" s="17"/>
    </row>
    <row r="25" spans="1:34" x14ac:dyDescent="0.25">
      <c r="A25" s="18"/>
      <c r="B25" s="19"/>
      <c r="C25" s="21" t="s">
        <v>32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  <c r="S25" s="48"/>
      <c r="T25" s="48"/>
      <c r="U25" s="48"/>
      <c r="V25" s="48"/>
      <c r="W25" s="48"/>
      <c r="X25" s="39"/>
    </row>
    <row r="26" spans="1:34" x14ac:dyDescent="0.25">
      <c r="A26" s="15"/>
      <c r="B26" s="20"/>
      <c r="C26" s="23" t="s">
        <v>44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50"/>
      <c r="S26" s="22"/>
      <c r="T26" s="22"/>
      <c r="U26" s="21"/>
      <c r="V26" s="21"/>
      <c r="W26" s="21"/>
      <c r="X26" s="21"/>
    </row>
    <row r="27" spans="1:34" x14ac:dyDescent="0.25">
      <c r="A27" s="15"/>
      <c r="B27" s="20"/>
      <c r="C27" s="23" t="s">
        <v>69</v>
      </c>
      <c r="D27" s="24"/>
      <c r="E27" s="24"/>
      <c r="F27" s="2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51"/>
      <c r="S27" s="26"/>
      <c r="T27" s="26"/>
      <c r="U27" s="27"/>
      <c r="V27" s="27"/>
      <c r="W27" s="28"/>
      <c r="X27" s="28"/>
    </row>
    <row r="28" spans="1:34" x14ac:dyDescent="0.25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1"/>
      <c r="N28" s="31"/>
      <c r="O28" s="31"/>
      <c r="P28" s="31"/>
      <c r="Q28" s="29"/>
      <c r="R28" s="52"/>
      <c r="S28" s="32"/>
      <c r="T28" s="32"/>
      <c r="U28" s="29"/>
      <c r="V28" s="29"/>
      <c r="W28" s="30"/>
      <c r="X28" s="30"/>
    </row>
    <row r="29" spans="1:34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53"/>
      <c r="S29" s="33"/>
      <c r="T29" s="33"/>
      <c r="U29" s="33"/>
      <c r="V29" s="33"/>
      <c r="W29" s="33"/>
      <c r="X29" s="33"/>
    </row>
  </sheetData>
  <mergeCells count="38">
    <mergeCell ref="Y4:AH4"/>
    <mergeCell ref="E5:E6"/>
    <mergeCell ref="J5:J6"/>
    <mergeCell ref="U5:U6"/>
    <mergeCell ref="V5:V6"/>
    <mergeCell ref="W5:W6"/>
    <mergeCell ref="X5:X6"/>
    <mergeCell ref="Y5:Y6"/>
    <mergeCell ref="Z5:Z6"/>
    <mergeCell ref="AA5:AH5"/>
    <mergeCell ref="Q4:R4"/>
    <mergeCell ref="S5:S6"/>
    <mergeCell ref="T5:T6"/>
    <mergeCell ref="S4:T4"/>
    <mergeCell ref="U4:V4"/>
    <mergeCell ref="W4:X4"/>
    <mergeCell ref="H5:H6"/>
    <mergeCell ref="Q5:Q6"/>
    <mergeCell ref="R5:R6"/>
    <mergeCell ref="O4:P4"/>
    <mergeCell ref="E4:H4"/>
    <mergeCell ref="I4:L4"/>
    <mergeCell ref="A22:B22"/>
    <mergeCell ref="A23:B23"/>
    <mergeCell ref="N5:N6"/>
    <mergeCell ref="O5:O6"/>
    <mergeCell ref="P5:P6"/>
    <mergeCell ref="F5:F6"/>
    <mergeCell ref="I5:I6"/>
    <mergeCell ref="K5:K6"/>
    <mergeCell ref="L5:L6"/>
    <mergeCell ref="M5:M6"/>
    <mergeCell ref="A4:A6"/>
    <mergeCell ref="B4:B6"/>
    <mergeCell ref="C4:C6"/>
    <mergeCell ref="D4:D6"/>
    <mergeCell ref="M4:N4"/>
    <mergeCell ref="G5:G6"/>
  </mergeCells>
  <pageMargins left="0.17" right="0.21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workbookViewId="0">
      <selection activeCell="C21" sqref="C21"/>
    </sheetView>
  </sheetViews>
  <sheetFormatPr defaultRowHeight="15" x14ac:dyDescent="0.25"/>
  <cols>
    <col min="1" max="1" width="5.140625" customWidth="1"/>
    <col min="2" max="2" width="15" customWidth="1"/>
    <col min="3" max="4" width="11.28515625" customWidth="1"/>
    <col min="5" max="6" width="9.42578125" customWidth="1"/>
    <col min="7" max="7" width="8.42578125" customWidth="1"/>
    <col min="8" max="8" width="9.28515625" customWidth="1"/>
    <col min="9" max="9" width="8.85546875" customWidth="1"/>
    <col min="10" max="10" width="8.5703125" customWidth="1"/>
    <col min="11" max="11" width="8.7109375" customWidth="1"/>
    <col min="12" max="12" width="9.140625" customWidth="1"/>
    <col min="13" max="13" width="9" customWidth="1"/>
    <col min="14" max="14" width="9.28515625" customWidth="1"/>
    <col min="15" max="15" width="9.140625" customWidth="1"/>
    <col min="16" max="16" width="9.5703125" customWidth="1"/>
    <col min="17" max="18" width="9" customWidth="1"/>
    <col min="19" max="19" width="9.28515625" bestFit="1" customWidth="1"/>
    <col min="20" max="20" width="9.28515625" customWidth="1"/>
    <col min="261" max="261" width="5.140625" customWidth="1"/>
    <col min="262" max="262" width="18.5703125" customWidth="1"/>
    <col min="263" max="263" width="9.5703125" customWidth="1"/>
    <col min="264" max="264" width="11.28515625" customWidth="1"/>
    <col min="265" max="265" width="8.5703125" customWidth="1"/>
    <col min="266" max="266" width="9" customWidth="1"/>
    <col min="267" max="267" width="11.85546875" customWidth="1"/>
    <col min="268" max="268" width="8.42578125" customWidth="1"/>
    <col min="269" max="269" width="9.28515625" customWidth="1"/>
    <col min="270" max="270" width="8.7109375" customWidth="1"/>
    <col min="271" max="272" width="9.7109375" customWidth="1"/>
    <col min="273" max="273" width="10.85546875" customWidth="1"/>
    <col min="274" max="274" width="8.7109375" customWidth="1"/>
    <col min="275" max="275" width="9" customWidth="1"/>
    <col min="276" max="276" width="9.28515625" bestFit="1" customWidth="1"/>
    <col min="517" max="517" width="5.140625" customWidth="1"/>
    <col min="518" max="518" width="18.5703125" customWidth="1"/>
    <col min="519" max="519" width="9.5703125" customWidth="1"/>
    <col min="520" max="520" width="11.28515625" customWidth="1"/>
    <col min="521" max="521" width="8.5703125" customWidth="1"/>
    <col min="522" max="522" width="9" customWidth="1"/>
    <col min="523" max="523" width="11.85546875" customWidth="1"/>
    <col min="524" max="524" width="8.42578125" customWidth="1"/>
    <col min="525" max="525" width="9.28515625" customWidth="1"/>
    <col min="526" max="526" width="8.7109375" customWidth="1"/>
    <col min="527" max="528" width="9.7109375" customWidth="1"/>
    <col min="529" max="529" width="10.85546875" customWidth="1"/>
    <col min="530" max="530" width="8.7109375" customWidth="1"/>
    <col min="531" max="531" width="9" customWidth="1"/>
    <col min="532" max="532" width="9.28515625" bestFit="1" customWidth="1"/>
    <col min="773" max="773" width="5.140625" customWidth="1"/>
    <col min="774" max="774" width="18.5703125" customWidth="1"/>
    <col min="775" max="775" width="9.5703125" customWidth="1"/>
    <col min="776" max="776" width="11.28515625" customWidth="1"/>
    <col min="777" max="777" width="8.5703125" customWidth="1"/>
    <col min="778" max="778" width="9" customWidth="1"/>
    <col min="779" max="779" width="11.85546875" customWidth="1"/>
    <col min="780" max="780" width="8.42578125" customWidth="1"/>
    <col min="781" max="781" width="9.28515625" customWidth="1"/>
    <col min="782" max="782" width="8.7109375" customWidth="1"/>
    <col min="783" max="784" width="9.7109375" customWidth="1"/>
    <col min="785" max="785" width="10.85546875" customWidth="1"/>
    <col min="786" max="786" width="8.7109375" customWidth="1"/>
    <col min="787" max="787" width="9" customWidth="1"/>
    <col min="788" max="788" width="9.28515625" bestFit="1" customWidth="1"/>
    <col min="1029" max="1029" width="5.140625" customWidth="1"/>
    <col min="1030" max="1030" width="18.5703125" customWidth="1"/>
    <col min="1031" max="1031" width="9.5703125" customWidth="1"/>
    <col min="1032" max="1032" width="11.28515625" customWidth="1"/>
    <col min="1033" max="1033" width="8.5703125" customWidth="1"/>
    <col min="1034" max="1034" width="9" customWidth="1"/>
    <col min="1035" max="1035" width="11.85546875" customWidth="1"/>
    <col min="1036" max="1036" width="8.42578125" customWidth="1"/>
    <col min="1037" max="1037" width="9.28515625" customWidth="1"/>
    <col min="1038" max="1038" width="8.7109375" customWidth="1"/>
    <col min="1039" max="1040" width="9.7109375" customWidth="1"/>
    <col min="1041" max="1041" width="10.85546875" customWidth="1"/>
    <col min="1042" max="1042" width="8.7109375" customWidth="1"/>
    <col min="1043" max="1043" width="9" customWidth="1"/>
    <col min="1044" max="1044" width="9.28515625" bestFit="1" customWidth="1"/>
    <col min="1285" max="1285" width="5.140625" customWidth="1"/>
    <col min="1286" max="1286" width="18.5703125" customWidth="1"/>
    <col min="1287" max="1287" width="9.5703125" customWidth="1"/>
    <col min="1288" max="1288" width="11.28515625" customWidth="1"/>
    <col min="1289" max="1289" width="8.5703125" customWidth="1"/>
    <col min="1290" max="1290" width="9" customWidth="1"/>
    <col min="1291" max="1291" width="11.85546875" customWidth="1"/>
    <col min="1292" max="1292" width="8.42578125" customWidth="1"/>
    <col min="1293" max="1293" width="9.28515625" customWidth="1"/>
    <col min="1294" max="1294" width="8.7109375" customWidth="1"/>
    <col min="1295" max="1296" width="9.7109375" customWidth="1"/>
    <col min="1297" max="1297" width="10.85546875" customWidth="1"/>
    <col min="1298" max="1298" width="8.7109375" customWidth="1"/>
    <col min="1299" max="1299" width="9" customWidth="1"/>
    <col min="1300" max="1300" width="9.28515625" bestFit="1" customWidth="1"/>
    <col min="1541" max="1541" width="5.140625" customWidth="1"/>
    <col min="1542" max="1542" width="18.5703125" customWidth="1"/>
    <col min="1543" max="1543" width="9.5703125" customWidth="1"/>
    <col min="1544" max="1544" width="11.28515625" customWidth="1"/>
    <col min="1545" max="1545" width="8.5703125" customWidth="1"/>
    <col min="1546" max="1546" width="9" customWidth="1"/>
    <col min="1547" max="1547" width="11.85546875" customWidth="1"/>
    <col min="1548" max="1548" width="8.42578125" customWidth="1"/>
    <col min="1549" max="1549" width="9.28515625" customWidth="1"/>
    <col min="1550" max="1550" width="8.7109375" customWidth="1"/>
    <col min="1551" max="1552" width="9.7109375" customWidth="1"/>
    <col min="1553" max="1553" width="10.85546875" customWidth="1"/>
    <col min="1554" max="1554" width="8.7109375" customWidth="1"/>
    <col min="1555" max="1555" width="9" customWidth="1"/>
    <col min="1556" max="1556" width="9.28515625" bestFit="1" customWidth="1"/>
    <col min="1797" max="1797" width="5.140625" customWidth="1"/>
    <col min="1798" max="1798" width="18.5703125" customWidth="1"/>
    <col min="1799" max="1799" width="9.5703125" customWidth="1"/>
    <col min="1800" max="1800" width="11.28515625" customWidth="1"/>
    <col min="1801" max="1801" width="8.5703125" customWidth="1"/>
    <col min="1802" max="1802" width="9" customWidth="1"/>
    <col min="1803" max="1803" width="11.85546875" customWidth="1"/>
    <col min="1804" max="1804" width="8.42578125" customWidth="1"/>
    <col min="1805" max="1805" width="9.28515625" customWidth="1"/>
    <col min="1806" max="1806" width="8.7109375" customWidth="1"/>
    <col min="1807" max="1808" width="9.7109375" customWidth="1"/>
    <col min="1809" max="1809" width="10.85546875" customWidth="1"/>
    <col min="1810" max="1810" width="8.7109375" customWidth="1"/>
    <col min="1811" max="1811" width="9" customWidth="1"/>
    <col min="1812" max="1812" width="9.28515625" bestFit="1" customWidth="1"/>
    <col min="2053" max="2053" width="5.140625" customWidth="1"/>
    <col min="2054" max="2054" width="18.5703125" customWidth="1"/>
    <col min="2055" max="2055" width="9.5703125" customWidth="1"/>
    <col min="2056" max="2056" width="11.28515625" customWidth="1"/>
    <col min="2057" max="2057" width="8.5703125" customWidth="1"/>
    <col min="2058" max="2058" width="9" customWidth="1"/>
    <col min="2059" max="2059" width="11.85546875" customWidth="1"/>
    <col min="2060" max="2060" width="8.42578125" customWidth="1"/>
    <col min="2061" max="2061" width="9.28515625" customWidth="1"/>
    <col min="2062" max="2062" width="8.7109375" customWidth="1"/>
    <col min="2063" max="2064" width="9.7109375" customWidth="1"/>
    <col min="2065" max="2065" width="10.85546875" customWidth="1"/>
    <col min="2066" max="2066" width="8.7109375" customWidth="1"/>
    <col min="2067" max="2067" width="9" customWidth="1"/>
    <col min="2068" max="2068" width="9.28515625" bestFit="1" customWidth="1"/>
    <col min="2309" max="2309" width="5.140625" customWidth="1"/>
    <col min="2310" max="2310" width="18.5703125" customWidth="1"/>
    <col min="2311" max="2311" width="9.5703125" customWidth="1"/>
    <col min="2312" max="2312" width="11.28515625" customWidth="1"/>
    <col min="2313" max="2313" width="8.5703125" customWidth="1"/>
    <col min="2314" max="2314" width="9" customWidth="1"/>
    <col min="2315" max="2315" width="11.85546875" customWidth="1"/>
    <col min="2316" max="2316" width="8.42578125" customWidth="1"/>
    <col min="2317" max="2317" width="9.28515625" customWidth="1"/>
    <col min="2318" max="2318" width="8.7109375" customWidth="1"/>
    <col min="2319" max="2320" width="9.7109375" customWidth="1"/>
    <col min="2321" max="2321" width="10.85546875" customWidth="1"/>
    <col min="2322" max="2322" width="8.7109375" customWidth="1"/>
    <col min="2323" max="2323" width="9" customWidth="1"/>
    <col min="2324" max="2324" width="9.28515625" bestFit="1" customWidth="1"/>
    <col min="2565" max="2565" width="5.140625" customWidth="1"/>
    <col min="2566" max="2566" width="18.5703125" customWidth="1"/>
    <col min="2567" max="2567" width="9.5703125" customWidth="1"/>
    <col min="2568" max="2568" width="11.28515625" customWidth="1"/>
    <col min="2569" max="2569" width="8.5703125" customWidth="1"/>
    <col min="2570" max="2570" width="9" customWidth="1"/>
    <col min="2571" max="2571" width="11.85546875" customWidth="1"/>
    <col min="2572" max="2572" width="8.42578125" customWidth="1"/>
    <col min="2573" max="2573" width="9.28515625" customWidth="1"/>
    <col min="2574" max="2574" width="8.7109375" customWidth="1"/>
    <col min="2575" max="2576" width="9.7109375" customWidth="1"/>
    <col min="2577" max="2577" width="10.85546875" customWidth="1"/>
    <col min="2578" max="2578" width="8.7109375" customWidth="1"/>
    <col min="2579" max="2579" width="9" customWidth="1"/>
    <col min="2580" max="2580" width="9.28515625" bestFit="1" customWidth="1"/>
    <col min="2821" max="2821" width="5.140625" customWidth="1"/>
    <col min="2822" max="2822" width="18.5703125" customWidth="1"/>
    <col min="2823" max="2823" width="9.5703125" customWidth="1"/>
    <col min="2824" max="2824" width="11.28515625" customWidth="1"/>
    <col min="2825" max="2825" width="8.5703125" customWidth="1"/>
    <col min="2826" max="2826" width="9" customWidth="1"/>
    <col min="2827" max="2827" width="11.85546875" customWidth="1"/>
    <col min="2828" max="2828" width="8.42578125" customWidth="1"/>
    <col min="2829" max="2829" width="9.28515625" customWidth="1"/>
    <col min="2830" max="2830" width="8.7109375" customWidth="1"/>
    <col min="2831" max="2832" width="9.7109375" customWidth="1"/>
    <col min="2833" max="2833" width="10.85546875" customWidth="1"/>
    <col min="2834" max="2834" width="8.7109375" customWidth="1"/>
    <col min="2835" max="2835" width="9" customWidth="1"/>
    <col min="2836" max="2836" width="9.28515625" bestFit="1" customWidth="1"/>
    <col min="3077" max="3077" width="5.140625" customWidth="1"/>
    <col min="3078" max="3078" width="18.5703125" customWidth="1"/>
    <col min="3079" max="3079" width="9.5703125" customWidth="1"/>
    <col min="3080" max="3080" width="11.28515625" customWidth="1"/>
    <col min="3081" max="3081" width="8.5703125" customWidth="1"/>
    <col min="3082" max="3082" width="9" customWidth="1"/>
    <col min="3083" max="3083" width="11.85546875" customWidth="1"/>
    <col min="3084" max="3084" width="8.42578125" customWidth="1"/>
    <col min="3085" max="3085" width="9.28515625" customWidth="1"/>
    <col min="3086" max="3086" width="8.7109375" customWidth="1"/>
    <col min="3087" max="3088" width="9.7109375" customWidth="1"/>
    <col min="3089" max="3089" width="10.85546875" customWidth="1"/>
    <col min="3090" max="3090" width="8.7109375" customWidth="1"/>
    <col min="3091" max="3091" width="9" customWidth="1"/>
    <col min="3092" max="3092" width="9.28515625" bestFit="1" customWidth="1"/>
    <col min="3333" max="3333" width="5.140625" customWidth="1"/>
    <col min="3334" max="3334" width="18.5703125" customWidth="1"/>
    <col min="3335" max="3335" width="9.5703125" customWidth="1"/>
    <col min="3336" max="3336" width="11.28515625" customWidth="1"/>
    <col min="3337" max="3337" width="8.5703125" customWidth="1"/>
    <col min="3338" max="3338" width="9" customWidth="1"/>
    <col min="3339" max="3339" width="11.85546875" customWidth="1"/>
    <col min="3340" max="3340" width="8.42578125" customWidth="1"/>
    <col min="3341" max="3341" width="9.28515625" customWidth="1"/>
    <col min="3342" max="3342" width="8.7109375" customWidth="1"/>
    <col min="3343" max="3344" width="9.7109375" customWidth="1"/>
    <col min="3345" max="3345" width="10.85546875" customWidth="1"/>
    <col min="3346" max="3346" width="8.7109375" customWidth="1"/>
    <col min="3347" max="3347" width="9" customWidth="1"/>
    <col min="3348" max="3348" width="9.28515625" bestFit="1" customWidth="1"/>
    <col min="3589" max="3589" width="5.140625" customWidth="1"/>
    <col min="3590" max="3590" width="18.5703125" customWidth="1"/>
    <col min="3591" max="3591" width="9.5703125" customWidth="1"/>
    <col min="3592" max="3592" width="11.28515625" customWidth="1"/>
    <col min="3593" max="3593" width="8.5703125" customWidth="1"/>
    <col min="3594" max="3594" width="9" customWidth="1"/>
    <col min="3595" max="3595" width="11.85546875" customWidth="1"/>
    <col min="3596" max="3596" width="8.42578125" customWidth="1"/>
    <col min="3597" max="3597" width="9.28515625" customWidth="1"/>
    <col min="3598" max="3598" width="8.7109375" customWidth="1"/>
    <col min="3599" max="3600" width="9.7109375" customWidth="1"/>
    <col min="3601" max="3601" width="10.85546875" customWidth="1"/>
    <col min="3602" max="3602" width="8.7109375" customWidth="1"/>
    <col min="3603" max="3603" width="9" customWidth="1"/>
    <col min="3604" max="3604" width="9.28515625" bestFit="1" customWidth="1"/>
    <col min="3845" max="3845" width="5.140625" customWidth="1"/>
    <col min="3846" max="3846" width="18.5703125" customWidth="1"/>
    <col min="3847" max="3847" width="9.5703125" customWidth="1"/>
    <col min="3848" max="3848" width="11.28515625" customWidth="1"/>
    <col min="3849" max="3849" width="8.5703125" customWidth="1"/>
    <col min="3850" max="3850" width="9" customWidth="1"/>
    <col min="3851" max="3851" width="11.85546875" customWidth="1"/>
    <col min="3852" max="3852" width="8.42578125" customWidth="1"/>
    <col min="3853" max="3853" width="9.28515625" customWidth="1"/>
    <col min="3854" max="3854" width="8.7109375" customWidth="1"/>
    <col min="3855" max="3856" width="9.7109375" customWidth="1"/>
    <col min="3857" max="3857" width="10.85546875" customWidth="1"/>
    <col min="3858" max="3858" width="8.7109375" customWidth="1"/>
    <col min="3859" max="3859" width="9" customWidth="1"/>
    <col min="3860" max="3860" width="9.28515625" bestFit="1" customWidth="1"/>
    <col min="4101" max="4101" width="5.140625" customWidth="1"/>
    <col min="4102" max="4102" width="18.5703125" customWidth="1"/>
    <col min="4103" max="4103" width="9.5703125" customWidth="1"/>
    <col min="4104" max="4104" width="11.28515625" customWidth="1"/>
    <col min="4105" max="4105" width="8.5703125" customWidth="1"/>
    <col min="4106" max="4106" width="9" customWidth="1"/>
    <col min="4107" max="4107" width="11.85546875" customWidth="1"/>
    <col min="4108" max="4108" width="8.42578125" customWidth="1"/>
    <col min="4109" max="4109" width="9.28515625" customWidth="1"/>
    <col min="4110" max="4110" width="8.7109375" customWidth="1"/>
    <col min="4111" max="4112" width="9.7109375" customWidth="1"/>
    <col min="4113" max="4113" width="10.85546875" customWidth="1"/>
    <col min="4114" max="4114" width="8.7109375" customWidth="1"/>
    <col min="4115" max="4115" width="9" customWidth="1"/>
    <col min="4116" max="4116" width="9.28515625" bestFit="1" customWidth="1"/>
    <col min="4357" max="4357" width="5.140625" customWidth="1"/>
    <col min="4358" max="4358" width="18.5703125" customWidth="1"/>
    <col min="4359" max="4359" width="9.5703125" customWidth="1"/>
    <col min="4360" max="4360" width="11.28515625" customWidth="1"/>
    <col min="4361" max="4361" width="8.5703125" customWidth="1"/>
    <col min="4362" max="4362" width="9" customWidth="1"/>
    <col min="4363" max="4363" width="11.85546875" customWidth="1"/>
    <col min="4364" max="4364" width="8.42578125" customWidth="1"/>
    <col min="4365" max="4365" width="9.28515625" customWidth="1"/>
    <col min="4366" max="4366" width="8.7109375" customWidth="1"/>
    <col min="4367" max="4368" width="9.7109375" customWidth="1"/>
    <col min="4369" max="4369" width="10.85546875" customWidth="1"/>
    <col min="4370" max="4370" width="8.7109375" customWidth="1"/>
    <col min="4371" max="4371" width="9" customWidth="1"/>
    <col min="4372" max="4372" width="9.28515625" bestFit="1" customWidth="1"/>
    <col min="4613" max="4613" width="5.140625" customWidth="1"/>
    <col min="4614" max="4614" width="18.5703125" customWidth="1"/>
    <col min="4615" max="4615" width="9.5703125" customWidth="1"/>
    <col min="4616" max="4616" width="11.28515625" customWidth="1"/>
    <col min="4617" max="4617" width="8.5703125" customWidth="1"/>
    <col min="4618" max="4618" width="9" customWidth="1"/>
    <col min="4619" max="4619" width="11.85546875" customWidth="1"/>
    <col min="4620" max="4620" width="8.42578125" customWidth="1"/>
    <col min="4621" max="4621" width="9.28515625" customWidth="1"/>
    <col min="4622" max="4622" width="8.7109375" customWidth="1"/>
    <col min="4623" max="4624" width="9.7109375" customWidth="1"/>
    <col min="4625" max="4625" width="10.85546875" customWidth="1"/>
    <col min="4626" max="4626" width="8.7109375" customWidth="1"/>
    <col min="4627" max="4627" width="9" customWidth="1"/>
    <col min="4628" max="4628" width="9.28515625" bestFit="1" customWidth="1"/>
    <col min="4869" max="4869" width="5.140625" customWidth="1"/>
    <col min="4870" max="4870" width="18.5703125" customWidth="1"/>
    <col min="4871" max="4871" width="9.5703125" customWidth="1"/>
    <col min="4872" max="4872" width="11.28515625" customWidth="1"/>
    <col min="4873" max="4873" width="8.5703125" customWidth="1"/>
    <col min="4874" max="4874" width="9" customWidth="1"/>
    <col min="4875" max="4875" width="11.85546875" customWidth="1"/>
    <col min="4876" max="4876" width="8.42578125" customWidth="1"/>
    <col min="4877" max="4877" width="9.28515625" customWidth="1"/>
    <col min="4878" max="4878" width="8.7109375" customWidth="1"/>
    <col min="4879" max="4880" width="9.7109375" customWidth="1"/>
    <col min="4881" max="4881" width="10.85546875" customWidth="1"/>
    <col min="4882" max="4882" width="8.7109375" customWidth="1"/>
    <col min="4883" max="4883" width="9" customWidth="1"/>
    <col min="4884" max="4884" width="9.28515625" bestFit="1" customWidth="1"/>
    <col min="5125" max="5125" width="5.140625" customWidth="1"/>
    <col min="5126" max="5126" width="18.5703125" customWidth="1"/>
    <col min="5127" max="5127" width="9.5703125" customWidth="1"/>
    <col min="5128" max="5128" width="11.28515625" customWidth="1"/>
    <col min="5129" max="5129" width="8.5703125" customWidth="1"/>
    <col min="5130" max="5130" width="9" customWidth="1"/>
    <col min="5131" max="5131" width="11.85546875" customWidth="1"/>
    <col min="5132" max="5132" width="8.42578125" customWidth="1"/>
    <col min="5133" max="5133" width="9.28515625" customWidth="1"/>
    <col min="5134" max="5134" width="8.7109375" customWidth="1"/>
    <col min="5135" max="5136" width="9.7109375" customWidth="1"/>
    <col min="5137" max="5137" width="10.85546875" customWidth="1"/>
    <col min="5138" max="5138" width="8.7109375" customWidth="1"/>
    <col min="5139" max="5139" width="9" customWidth="1"/>
    <col min="5140" max="5140" width="9.28515625" bestFit="1" customWidth="1"/>
    <col min="5381" max="5381" width="5.140625" customWidth="1"/>
    <col min="5382" max="5382" width="18.5703125" customWidth="1"/>
    <col min="5383" max="5383" width="9.5703125" customWidth="1"/>
    <col min="5384" max="5384" width="11.28515625" customWidth="1"/>
    <col min="5385" max="5385" width="8.5703125" customWidth="1"/>
    <col min="5386" max="5386" width="9" customWidth="1"/>
    <col min="5387" max="5387" width="11.85546875" customWidth="1"/>
    <col min="5388" max="5388" width="8.42578125" customWidth="1"/>
    <col min="5389" max="5389" width="9.28515625" customWidth="1"/>
    <col min="5390" max="5390" width="8.7109375" customWidth="1"/>
    <col min="5391" max="5392" width="9.7109375" customWidth="1"/>
    <col min="5393" max="5393" width="10.85546875" customWidth="1"/>
    <col min="5394" max="5394" width="8.7109375" customWidth="1"/>
    <col min="5395" max="5395" width="9" customWidth="1"/>
    <col min="5396" max="5396" width="9.28515625" bestFit="1" customWidth="1"/>
    <col min="5637" max="5637" width="5.140625" customWidth="1"/>
    <col min="5638" max="5638" width="18.5703125" customWidth="1"/>
    <col min="5639" max="5639" width="9.5703125" customWidth="1"/>
    <col min="5640" max="5640" width="11.28515625" customWidth="1"/>
    <col min="5641" max="5641" width="8.5703125" customWidth="1"/>
    <col min="5642" max="5642" width="9" customWidth="1"/>
    <col min="5643" max="5643" width="11.85546875" customWidth="1"/>
    <col min="5644" max="5644" width="8.42578125" customWidth="1"/>
    <col min="5645" max="5645" width="9.28515625" customWidth="1"/>
    <col min="5646" max="5646" width="8.7109375" customWidth="1"/>
    <col min="5647" max="5648" width="9.7109375" customWidth="1"/>
    <col min="5649" max="5649" width="10.85546875" customWidth="1"/>
    <col min="5650" max="5650" width="8.7109375" customWidth="1"/>
    <col min="5651" max="5651" width="9" customWidth="1"/>
    <col min="5652" max="5652" width="9.28515625" bestFit="1" customWidth="1"/>
    <col min="5893" max="5893" width="5.140625" customWidth="1"/>
    <col min="5894" max="5894" width="18.5703125" customWidth="1"/>
    <col min="5895" max="5895" width="9.5703125" customWidth="1"/>
    <col min="5896" max="5896" width="11.28515625" customWidth="1"/>
    <col min="5897" max="5897" width="8.5703125" customWidth="1"/>
    <col min="5898" max="5898" width="9" customWidth="1"/>
    <col min="5899" max="5899" width="11.85546875" customWidth="1"/>
    <col min="5900" max="5900" width="8.42578125" customWidth="1"/>
    <col min="5901" max="5901" width="9.28515625" customWidth="1"/>
    <col min="5902" max="5902" width="8.7109375" customWidth="1"/>
    <col min="5903" max="5904" width="9.7109375" customWidth="1"/>
    <col min="5905" max="5905" width="10.85546875" customWidth="1"/>
    <col min="5906" max="5906" width="8.7109375" customWidth="1"/>
    <col min="5907" max="5907" width="9" customWidth="1"/>
    <col min="5908" max="5908" width="9.28515625" bestFit="1" customWidth="1"/>
    <col min="6149" max="6149" width="5.140625" customWidth="1"/>
    <col min="6150" max="6150" width="18.5703125" customWidth="1"/>
    <col min="6151" max="6151" width="9.5703125" customWidth="1"/>
    <col min="6152" max="6152" width="11.28515625" customWidth="1"/>
    <col min="6153" max="6153" width="8.5703125" customWidth="1"/>
    <col min="6154" max="6154" width="9" customWidth="1"/>
    <col min="6155" max="6155" width="11.85546875" customWidth="1"/>
    <col min="6156" max="6156" width="8.42578125" customWidth="1"/>
    <col min="6157" max="6157" width="9.28515625" customWidth="1"/>
    <col min="6158" max="6158" width="8.7109375" customWidth="1"/>
    <col min="6159" max="6160" width="9.7109375" customWidth="1"/>
    <col min="6161" max="6161" width="10.85546875" customWidth="1"/>
    <col min="6162" max="6162" width="8.7109375" customWidth="1"/>
    <col min="6163" max="6163" width="9" customWidth="1"/>
    <col min="6164" max="6164" width="9.28515625" bestFit="1" customWidth="1"/>
    <col min="6405" max="6405" width="5.140625" customWidth="1"/>
    <col min="6406" max="6406" width="18.5703125" customWidth="1"/>
    <col min="6407" max="6407" width="9.5703125" customWidth="1"/>
    <col min="6408" max="6408" width="11.28515625" customWidth="1"/>
    <col min="6409" max="6409" width="8.5703125" customWidth="1"/>
    <col min="6410" max="6410" width="9" customWidth="1"/>
    <col min="6411" max="6411" width="11.85546875" customWidth="1"/>
    <col min="6412" max="6412" width="8.42578125" customWidth="1"/>
    <col min="6413" max="6413" width="9.28515625" customWidth="1"/>
    <col min="6414" max="6414" width="8.7109375" customWidth="1"/>
    <col min="6415" max="6416" width="9.7109375" customWidth="1"/>
    <col min="6417" max="6417" width="10.85546875" customWidth="1"/>
    <col min="6418" max="6418" width="8.7109375" customWidth="1"/>
    <col min="6419" max="6419" width="9" customWidth="1"/>
    <col min="6420" max="6420" width="9.28515625" bestFit="1" customWidth="1"/>
    <col min="6661" max="6661" width="5.140625" customWidth="1"/>
    <col min="6662" max="6662" width="18.5703125" customWidth="1"/>
    <col min="6663" max="6663" width="9.5703125" customWidth="1"/>
    <col min="6664" max="6664" width="11.28515625" customWidth="1"/>
    <col min="6665" max="6665" width="8.5703125" customWidth="1"/>
    <col min="6666" max="6666" width="9" customWidth="1"/>
    <col min="6667" max="6667" width="11.85546875" customWidth="1"/>
    <col min="6668" max="6668" width="8.42578125" customWidth="1"/>
    <col min="6669" max="6669" width="9.28515625" customWidth="1"/>
    <col min="6670" max="6670" width="8.7109375" customWidth="1"/>
    <col min="6671" max="6672" width="9.7109375" customWidth="1"/>
    <col min="6673" max="6673" width="10.85546875" customWidth="1"/>
    <col min="6674" max="6674" width="8.7109375" customWidth="1"/>
    <col min="6675" max="6675" width="9" customWidth="1"/>
    <col min="6676" max="6676" width="9.28515625" bestFit="1" customWidth="1"/>
    <col min="6917" max="6917" width="5.140625" customWidth="1"/>
    <col min="6918" max="6918" width="18.5703125" customWidth="1"/>
    <col min="6919" max="6919" width="9.5703125" customWidth="1"/>
    <col min="6920" max="6920" width="11.28515625" customWidth="1"/>
    <col min="6921" max="6921" width="8.5703125" customWidth="1"/>
    <col min="6922" max="6922" width="9" customWidth="1"/>
    <col min="6923" max="6923" width="11.85546875" customWidth="1"/>
    <col min="6924" max="6924" width="8.42578125" customWidth="1"/>
    <col min="6925" max="6925" width="9.28515625" customWidth="1"/>
    <col min="6926" max="6926" width="8.7109375" customWidth="1"/>
    <col min="6927" max="6928" width="9.7109375" customWidth="1"/>
    <col min="6929" max="6929" width="10.85546875" customWidth="1"/>
    <col min="6930" max="6930" width="8.7109375" customWidth="1"/>
    <col min="6931" max="6931" width="9" customWidth="1"/>
    <col min="6932" max="6932" width="9.28515625" bestFit="1" customWidth="1"/>
    <col min="7173" max="7173" width="5.140625" customWidth="1"/>
    <col min="7174" max="7174" width="18.5703125" customWidth="1"/>
    <col min="7175" max="7175" width="9.5703125" customWidth="1"/>
    <col min="7176" max="7176" width="11.28515625" customWidth="1"/>
    <col min="7177" max="7177" width="8.5703125" customWidth="1"/>
    <col min="7178" max="7178" width="9" customWidth="1"/>
    <col min="7179" max="7179" width="11.85546875" customWidth="1"/>
    <col min="7180" max="7180" width="8.42578125" customWidth="1"/>
    <col min="7181" max="7181" width="9.28515625" customWidth="1"/>
    <col min="7182" max="7182" width="8.7109375" customWidth="1"/>
    <col min="7183" max="7184" width="9.7109375" customWidth="1"/>
    <col min="7185" max="7185" width="10.85546875" customWidth="1"/>
    <col min="7186" max="7186" width="8.7109375" customWidth="1"/>
    <col min="7187" max="7187" width="9" customWidth="1"/>
    <col min="7188" max="7188" width="9.28515625" bestFit="1" customWidth="1"/>
    <col min="7429" max="7429" width="5.140625" customWidth="1"/>
    <col min="7430" max="7430" width="18.5703125" customWidth="1"/>
    <col min="7431" max="7431" width="9.5703125" customWidth="1"/>
    <col min="7432" max="7432" width="11.28515625" customWidth="1"/>
    <col min="7433" max="7433" width="8.5703125" customWidth="1"/>
    <col min="7434" max="7434" width="9" customWidth="1"/>
    <col min="7435" max="7435" width="11.85546875" customWidth="1"/>
    <col min="7436" max="7436" width="8.42578125" customWidth="1"/>
    <col min="7437" max="7437" width="9.28515625" customWidth="1"/>
    <col min="7438" max="7438" width="8.7109375" customWidth="1"/>
    <col min="7439" max="7440" width="9.7109375" customWidth="1"/>
    <col min="7441" max="7441" width="10.85546875" customWidth="1"/>
    <col min="7442" max="7442" width="8.7109375" customWidth="1"/>
    <col min="7443" max="7443" width="9" customWidth="1"/>
    <col min="7444" max="7444" width="9.28515625" bestFit="1" customWidth="1"/>
    <col min="7685" max="7685" width="5.140625" customWidth="1"/>
    <col min="7686" max="7686" width="18.5703125" customWidth="1"/>
    <col min="7687" max="7687" width="9.5703125" customWidth="1"/>
    <col min="7688" max="7688" width="11.28515625" customWidth="1"/>
    <col min="7689" max="7689" width="8.5703125" customWidth="1"/>
    <col min="7690" max="7690" width="9" customWidth="1"/>
    <col min="7691" max="7691" width="11.85546875" customWidth="1"/>
    <col min="7692" max="7692" width="8.42578125" customWidth="1"/>
    <col min="7693" max="7693" width="9.28515625" customWidth="1"/>
    <col min="7694" max="7694" width="8.7109375" customWidth="1"/>
    <col min="7695" max="7696" width="9.7109375" customWidth="1"/>
    <col min="7697" max="7697" width="10.85546875" customWidth="1"/>
    <col min="7698" max="7698" width="8.7109375" customWidth="1"/>
    <col min="7699" max="7699" width="9" customWidth="1"/>
    <col min="7700" max="7700" width="9.28515625" bestFit="1" customWidth="1"/>
    <col min="7941" max="7941" width="5.140625" customWidth="1"/>
    <col min="7942" max="7942" width="18.5703125" customWidth="1"/>
    <col min="7943" max="7943" width="9.5703125" customWidth="1"/>
    <col min="7944" max="7944" width="11.28515625" customWidth="1"/>
    <col min="7945" max="7945" width="8.5703125" customWidth="1"/>
    <col min="7946" max="7946" width="9" customWidth="1"/>
    <col min="7947" max="7947" width="11.85546875" customWidth="1"/>
    <col min="7948" max="7948" width="8.42578125" customWidth="1"/>
    <col min="7949" max="7949" width="9.28515625" customWidth="1"/>
    <col min="7950" max="7950" width="8.7109375" customWidth="1"/>
    <col min="7951" max="7952" width="9.7109375" customWidth="1"/>
    <col min="7953" max="7953" width="10.85546875" customWidth="1"/>
    <col min="7954" max="7954" width="8.7109375" customWidth="1"/>
    <col min="7955" max="7955" width="9" customWidth="1"/>
    <col min="7956" max="7956" width="9.28515625" bestFit="1" customWidth="1"/>
    <col min="8197" max="8197" width="5.140625" customWidth="1"/>
    <col min="8198" max="8198" width="18.5703125" customWidth="1"/>
    <col min="8199" max="8199" width="9.5703125" customWidth="1"/>
    <col min="8200" max="8200" width="11.28515625" customWidth="1"/>
    <col min="8201" max="8201" width="8.5703125" customWidth="1"/>
    <col min="8202" max="8202" width="9" customWidth="1"/>
    <col min="8203" max="8203" width="11.85546875" customWidth="1"/>
    <col min="8204" max="8204" width="8.42578125" customWidth="1"/>
    <col min="8205" max="8205" width="9.28515625" customWidth="1"/>
    <col min="8206" max="8206" width="8.7109375" customWidth="1"/>
    <col min="8207" max="8208" width="9.7109375" customWidth="1"/>
    <col min="8209" max="8209" width="10.85546875" customWidth="1"/>
    <col min="8210" max="8210" width="8.7109375" customWidth="1"/>
    <col min="8211" max="8211" width="9" customWidth="1"/>
    <col min="8212" max="8212" width="9.28515625" bestFit="1" customWidth="1"/>
    <col min="8453" max="8453" width="5.140625" customWidth="1"/>
    <col min="8454" max="8454" width="18.5703125" customWidth="1"/>
    <col min="8455" max="8455" width="9.5703125" customWidth="1"/>
    <col min="8456" max="8456" width="11.28515625" customWidth="1"/>
    <col min="8457" max="8457" width="8.5703125" customWidth="1"/>
    <col min="8458" max="8458" width="9" customWidth="1"/>
    <col min="8459" max="8459" width="11.85546875" customWidth="1"/>
    <col min="8460" max="8460" width="8.42578125" customWidth="1"/>
    <col min="8461" max="8461" width="9.28515625" customWidth="1"/>
    <col min="8462" max="8462" width="8.7109375" customWidth="1"/>
    <col min="8463" max="8464" width="9.7109375" customWidth="1"/>
    <col min="8465" max="8465" width="10.85546875" customWidth="1"/>
    <col min="8466" max="8466" width="8.7109375" customWidth="1"/>
    <col min="8467" max="8467" width="9" customWidth="1"/>
    <col min="8468" max="8468" width="9.28515625" bestFit="1" customWidth="1"/>
    <col min="8709" max="8709" width="5.140625" customWidth="1"/>
    <col min="8710" max="8710" width="18.5703125" customWidth="1"/>
    <col min="8711" max="8711" width="9.5703125" customWidth="1"/>
    <col min="8712" max="8712" width="11.28515625" customWidth="1"/>
    <col min="8713" max="8713" width="8.5703125" customWidth="1"/>
    <col min="8714" max="8714" width="9" customWidth="1"/>
    <col min="8715" max="8715" width="11.85546875" customWidth="1"/>
    <col min="8716" max="8716" width="8.42578125" customWidth="1"/>
    <col min="8717" max="8717" width="9.28515625" customWidth="1"/>
    <col min="8718" max="8718" width="8.7109375" customWidth="1"/>
    <col min="8719" max="8720" width="9.7109375" customWidth="1"/>
    <col min="8721" max="8721" width="10.85546875" customWidth="1"/>
    <col min="8722" max="8722" width="8.7109375" customWidth="1"/>
    <col min="8723" max="8723" width="9" customWidth="1"/>
    <col min="8724" max="8724" width="9.28515625" bestFit="1" customWidth="1"/>
    <col min="8965" max="8965" width="5.140625" customWidth="1"/>
    <col min="8966" max="8966" width="18.5703125" customWidth="1"/>
    <col min="8967" max="8967" width="9.5703125" customWidth="1"/>
    <col min="8968" max="8968" width="11.28515625" customWidth="1"/>
    <col min="8969" max="8969" width="8.5703125" customWidth="1"/>
    <col min="8970" max="8970" width="9" customWidth="1"/>
    <col min="8971" max="8971" width="11.85546875" customWidth="1"/>
    <col min="8972" max="8972" width="8.42578125" customWidth="1"/>
    <col min="8973" max="8973" width="9.28515625" customWidth="1"/>
    <col min="8974" max="8974" width="8.7109375" customWidth="1"/>
    <col min="8975" max="8976" width="9.7109375" customWidth="1"/>
    <col min="8977" max="8977" width="10.85546875" customWidth="1"/>
    <col min="8978" max="8978" width="8.7109375" customWidth="1"/>
    <col min="8979" max="8979" width="9" customWidth="1"/>
    <col min="8980" max="8980" width="9.28515625" bestFit="1" customWidth="1"/>
    <col min="9221" max="9221" width="5.140625" customWidth="1"/>
    <col min="9222" max="9222" width="18.5703125" customWidth="1"/>
    <col min="9223" max="9223" width="9.5703125" customWidth="1"/>
    <col min="9224" max="9224" width="11.28515625" customWidth="1"/>
    <col min="9225" max="9225" width="8.5703125" customWidth="1"/>
    <col min="9226" max="9226" width="9" customWidth="1"/>
    <col min="9227" max="9227" width="11.85546875" customWidth="1"/>
    <col min="9228" max="9228" width="8.42578125" customWidth="1"/>
    <col min="9229" max="9229" width="9.28515625" customWidth="1"/>
    <col min="9230" max="9230" width="8.7109375" customWidth="1"/>
    <col min="9231" max="9232" width="9.7109375" customWidth="1"/>
    <col min="9233" max="9233" width="10.85546875" customWidth="1"/>
    <col min="9234" max="9234" width="8.7109375" customWidth="1"/>
    <col min="9235" max="9235" width="9" customWidth="1"/>
    <col min="9236" max="9236" width="9.28515625" bestFit="1" customWidth="1"/>
    <col min="9477" max="9477" width="5.140625" customWidth="1"/>
    <col min="9478" max="9478" width="18.5703125" customWidth="1"/>
    <col min="9479" max="9479" width="9.5703125" customWidth="1"/>
    <col min="9480" max="9480" width="11.28515625" customWidth="1"/>
    <col min="9481" max="9481" width="8.5703125" customWidth="1"/>
    <col min="9482" max="9482" width="9" customWidth="1"/>
    <col min="9483" max="9483" width="11.85546875" customWidth="1"/>
    <col min="9484" max="9484" width="8.42578125" customWidth="1"/>
    <col min="9485" max="9485" width="9.28515625" customWidth="1"/>
    <col min="9486" max="9486" width="8.7109375" customWidth="1"/>
    <col min="9487" max="9488" width="9.7109375" customWidth="1"/>
    <col min="9489" max="9489" width="10.85546875" customWidth="1"/>
    <col min="9490" max="9490" width="8.7109375" customWidth="1"/>
    <col min="9491" max="9491" width="9" customWidth="1"/>
    <col min="9492" max="9492" width="9.28515625" bestFit="1" customWidth="1"/>
    <col min="9733" max="9733" width="5.140625" customWidth="1"/>
    <col min="9734" max="9734" width="18.5703125" customWidth="1"/>
    <col min="9735" max="9735" width="9.5703125" customWidth="1"/>
    <col min="9736" max="9736" width="11.28515625" customWidth="1"/>
    <col min="9737" max="9737" width="8.5703125" customWidth="1"/>
    <col min="9738" max="9738" width="9" customWidth="1"/>
    <col min="9739" max="9739" width="11.85546875" customWidth="1"/>
    <col min="9740" max="9740" width="8.42578125" customWidth="1"/>
    <col min="9741" max="9741" width="9.28515625" customWidth="1"/>
    <col min="9742" max="9742" width="8.7109375" customWidth="1"/>
    <col min="9743" max="9744" width="9.7109375" customWidth="1"/>
    <col min="9745" max="9745" width="10.85546875" customWidth="1"/>
    <col min="9746" max="9746" width="8.7109375" customWidth="1"/>
    <col min="9747" max="9747" width="9" customWidth="1"/>
    <col min="9748" max="9748" width="9.28515625" bestFit="1" customWidth="1"/>
    <col min="9989" max="9989" width="5.140625" customWidth="1"/>
    <col min="9990" max="9990" width="18.5703125" customWidth="1"/>
    <col min="9991" max="9991" width="9.5703125" customWidth="1"/>
    <col min="9992" max="9992" width="11.28515625" customWidth="1"/>
    <col min="9993" max="9993" width="8.5703125" customWidth="1"/>
    <col min="9994" max="9994" width="9" customWidth="1"/>
    <col min="9995" max="9995" width="11.85546875" customWidth="1"/>
    <col min="9996" max="9996" width="8.42578125" customWidth="1"/>
    <col min="9997" max="9997" width="9.28515625" customWidth="1"/>
    <col min="9998" max="9998" width="8.7109375" customWidth="1"/>
    <col min="9999" max="10000" width="9.7109375" customWidth="1"/>
    <col min="10001" max="10001" width="10.85546875" customWidth="1"/>
    <col min="10002" max="10002" width="8.7109375" customWidth="1"/>
    <col min="10003" max="10003" width="9" customWidth="1"/>
    <col min="10004" max="10004" width="9.28515625" bestFit="1" customWidth="1"/>
    <col min="10245" max="10245" width="5.140625" customWidth="1"/>
    <col min="10246" max="10246" width="18.5703125" customWidth="1"/>
    <col min="10247" max="10247" width="9.5703125" customWidth="1"/>
    <col min="10248" max="10248" width="11.28515625" customWidth="1"/>
    <col min="10249" max="10249" width="8.5703125" customWidth="1"/>
    <col min="10250" max="10250" width="9" customWidth="1"/>
    <col min="10251" max="10251" width="11.85546875" customWidth="1"/>
    <col min="10252" max="10252" width="8.42578125" customWidth="1"/>
    <col min="10253" max="10253" width="9.28515625" customWidth="1"/>
    <col min="10254" max="10254" width="8.7109375" customWidth="1"/>
    <col min="10255" max="10256" width="9.7109375" customWidth="1"/>
    <col min="10257" max="10257" width="10.85546875" customWidth="1"/>
    <col min="10258" max="10258" width="8.7109375" customWidth="1"/>
    <col min="10259" max="10259" width="9" customWidth="1"/>
    <col min="10260" max="10260" width="9.28515625" bestFit="1" customWidth="1"/>
    <col min="10501" max="10501" width="5.140625" customWidth="1"/>
    <col min="10502" max="10502" width="18.5703125" customWidth="1"/>
    <col min="10503" max="10503" width="9.5703125" customWidth="1"/>
    <col min="10504" max="10504" width="11.28515625" customWidth="1"/>
    <col min="10505" max="10505" width="8.5703125" customWidth="1"/>
    <col min="10506" max="10506" width="9" customWidth="1"/>
    <col min="10507" max="10507" width="11.85546875" customWidth="1"/>
    <col min="10508" max="10508" width="8.42578125" customWidth="1"/>
    <col min="10509" max="10509" width="9.28515625" customWidth="1"/>
    <col min="10510" max="10510" width="8.7109375" customWidth="1"/>
    <col min="10511" max="10512" width="9.7109375" customWidth="1"/>
    <col min="10513" max="10513" width="10.85546875" customWidth="1"/>
    <col min="10514" max="10514" width="8.7109375" customWidth="1"/>
    <col min="10515" max="10515" width="9" customWidth="1"/>
    <col min="10516" max="10516" width="9.28515625" bestFit="1" customWidth="1"/>
    <col min="10757" max="10757" width="5.140625" customWidth="1"/>
    <col min="10758" max="10758" width="18.5703125" customWidth="1"/>
    <col min="10759" max="10759" width="9.5703125" customWidth="1"/>
    <col min="10760" max="10760" width="11.28515625" customWidth="1"/>
    <col min="10761" max="10761" width="8.5703125" customWidth="1"/>
    <col min="10762" max="10762" width="9" customWidth="1"/>
    <col min="10763" max="10763" width="11.85546875" customWidth="1"/>
    <col min="10764" max="10764" width="8.42578125" customWidth="1"/>
    <col min="10765" max="10765" width="9.28515625" customWidth="1"/>
    <col min="10766" max="10766" width="8.7109375" customWidth="1"/>
    <col min="10767" max="10768" width="9.7109375" customWidth="1"/>
    <col min="10769" max="10769" width="10.85546875" customWidth="1"/>
    <col min="10770" max="10770" width="8.7109375" customWidth="1"/>
    <col min="10771" max="10771" width="9" customWidth="1"/>
    <col min="10772" max="10772" width="9.28515625" bestFit="1" customWidth="1"/>
    <col min="11013" max="11013" width="5.140625" customWidth="1"/>
    <col min="11014" max="11014" width="18.5703125" customWidth="1"/>
    <col min="11015" max="11015" width="9.5703125" customWidth="1"/>
    <col min="11016" max="11016" width="11.28515625" customWidth="1"/>
    <col min="11017" max="11017" width="8.5703125" customWidth="1"/>
    <col min="11018" max="11018" width="9" customWidth="1"/>
    <col min="11019" max="11019" width="11.85546875" customWidth="1"/>
    <col min="11020" max="11020" width="8.42578125" customWidth="1"/>
    <col min="11021" max="11021" width="9.28515625" customWidth="1"/>
    <col min="11022" max="11022" width="8.7109375" customWidth="1"/>
    <col min="11023" max="11024" width="9.7109375" customWidth="1"/>
    <col min="11025" max="11025" width="10.85546875" customWidth="1"/>
    <col min="11026" max="11026" width="8.7109375" customWidth="1"/>
    <col min="11027" max="11027" width="9" customWidth="1"/>
    <col min="11028" max="11028" width="9.28515625" bestFit="1" customWidth="1"/>
    <col min="11269" max="11269" width="5.140625" customWidth="1"/>
    <col min="11270" max="11270" width="18.5703125" customWidth="1"/>
    <col min="11271" max="11271" width="9.5703125" customWidth="1"/>
    <col min="11272" max="11272" width="11.28515625" customWidth="1"/>
    <col min="11273" max="11273" width="8.5703125" customWidth="1"/>
    <col min="11274" max="11274" width="9" customWidth="1"/>
    <col min="11275" max="11275" width="11.85546875" customWidth="1"/>
    <col min="11276" max="11276" width="8.42578125" customWidth="1"/>
    <col min="11277" max="11277" width="9.28515625" customWidth="1"/>
    <col min="11278" max="11278" width="8.7109375" customWidth="1"/>
    <col min="11279" max="11280" width="9.7109375" customWidth="1"/>
    <col min="11281" max="11281" width="10.85546875" customWidth="1"/>
    <col min="11282" max="11282" width="8.7109375" customWidth="1"/>
    <col min="11283" max="11283" width="9" customWidth="1"/>
    <col min="11284" max="11284" width="9.28515625" bestFit="1" customWidth="1"/>
    <col min="11525" max="11525" width="5.140625" customWidth="1"/>
    <col min="11526" max="11526" width="18.5703125" customWidth="1"/>
    <col min="11527" max="11527" width="9.5703125" customWidth="1"/>
    <col min="11528" max="11528" width="11.28515625" customWidth="1"/>
    <col min="11529" max="11529" width="8.5703125" customWidth="1"/>
    <col min="11530" max="11530" width="9" customWidth="1"/>
    <col min="11531" max="11531" width="11.85546875" customWidth="1"/>
    <col min="11532" max="11532" width="8.42578125" customWidth="1"/>
    <col min="11533" max="11533" width="9.28515625" customWidth="1"/>
    <col min="11534" max="11534" width="8.7109375" customWidth="1"/>
    <col min="11535" max="11536" width="9.7109375" customWidth="1"/>
    <col min="11537" max="11537" width="10.85546875" customWidth="1"/>
    <col min="11538" max="11538" width="8.7109375" customWidth="1"/>
    <col min="11539" max="11539" width="9" customWidth="1"/>
    <col min="11540" max="11540" width="9.28515625" bestFit="1" customWidth="1"/>
    <col min="11781" max="11781" width="5.140625" customWidth="1"/>
    <col min="11782" max="11782" width="18.5703125" customWidth="1"/>
    <col min="11783" max="11783" width="9.5703125" customWidth="1"/>
    <col min="11784" max="11784" width="11.28515625" customWidth="1"/>
    <col min="11785" max="11785" width="8.5703125" customWidth="1"/>
    <col min="11786" max="11786" width="9" customWidth="1"/>
    <col min="11787" max="11787" width="11.85546875" customWidth="1"/>
    <col min="11788" max="11788" width="8.42578125" customWidth="1"/>
    <col min="11789" max="11789" width="9.28515625" customWidth="1"/>
    <col min="11790" max="11790" width="8.7109375" customWidth="1"/>
    <col min="11791" max="11792" width="9.7109375" customWidth="1"/>
    <col min="11793" max="11793" width="10.85546875" customWidth="1"/>
    <col min="11794" max="11794" width="8.7109375" customWidth="1"/>
    <col min="11795" max="11795" width="9" customWidth="1"/>
    <col min="11796" max="11796" width="9.28515625" bestFit="1" customWidth="1"/>
    <col min="12037" max="12037" width="5.140625" customWidth="1"/>
    <col min="12038" max="12038" width="18.5703125" customWidth="1"/>
    <col min="12039" max="12039" width="9.5703125" customWidth="1"/>
    <col min="12040" max="12040" width="11.28515625" customWidth="1"/>
    <col min="12041" max="12041" width="8.5703125" customWidth="1"/>
    <col min="12042" max="12042" width="9" customWidth="1"/>
    <col min="12043" max="12043" width="11.85546875" customWidth="1"/>
    <col min="12044" max="12044" width="8.42578125" customWidth="1"/>
    <col min="12045" max="12045" width="9.28515625" customWidth="1"/>
    <col min="12046" max="12046" width="8.7109375" customWidth="1"/>
    <col min="12047" max="12048" width="9.7109375" customWidth="1"/>
    <col min="12049" max="12049" width="10.85546875" customWidth="1"/>
    <col min="12050" max="12050" width="8.7109375" customWidth="1"/>
    <col min="12051" max="12051" width="9" customWidth="1"/>
    <col min="12052" max="12052" width="9.28515625" bestFit="1" customWidth="1"/>
    <col min="12293" max="12293" width="5.140625" customWidth="1"/>
    <col min="12294" max="12294" width="18.5703125" customWidth="1"/>
    <col min="12295" max="12295" width="9.5703125" customWidth="1"/>
    <col min="12296" max="12296" width="11.28515625" customWidth="1"/>
    <col min="12297" max="12297" width="8.5703125" customWidth="1"/>
    <col min="12298" max="12298" width="9" customWidth="1"/>
    <col min="12299" max="12299" width="11.85546875" customWidth="1"/>
    <col min="12300" max="12300" width="8.42578125" customWidth="1"/>
    <col min="12301" max="12301" width="9.28515625" customWidth="1"/>
    <col min="12302" max="12302" width="8.7109375" customWidth="1"/>
    <col min="12303" max="12304" width="9.7109375" customWidth="1"/>
    <col min="12305" max="12305" width="10.85546875" customWidth="1"/>
    <col min="12306" max="12306" width="8.7109375" customWidth="1"/>
    <col min="12307" max="12307" width="9" customWidth="1"/>
    <col min="12308" max="12308" width="9.28515625" bestFit="1" customWidth="1"/>
    <col min="12549" max="12549" width="5.140625" customWidth="1"/>
    <col min="12550" max="12550" width="18.5703125" customWidth="1"/>
    <col min="12551" max="12551" width="9.5703125" customWidth="1"/>
    <col min="12552" max="12552" width="11.28515625" customWidth="1"/>
    <col min="12553" max="12553" width="8.5703125" customWidth="1"/>
    <col min="12554" max="12554" width="9" customWidth="1"/>
    <col min="12555" max="12555" width="11.85546875" customWidth="1"/>
    <col min="12556" max="12556" width="8.42578125" customWidth="1"/>
    <col min="12557" max="12557" width="9.28515625" customWidth="1"/>
    <col min="12558" max="12558" width="8.7109375" customWidth="1"/>
    <col min="12559" max="12560" width="9.7109375" customWidth="1"/>
    <col min="12561" max="12561" width="10.85546875" customWidth="1"/>
    <col min="12562" max="12562" width="8.7109375" customWidth="1"/>
    <col min="12563" max="12563" width="9" customWidth="1"/>
    <col min="12564" max="12564" width="9.28515625" bestFit="1" customWidth="1"/>
    <col min="12805" max="12805" width="5.140625" customWidth="1"/>
    <col min="12806" max="12806" width="18.5703125" customWidth="1"/>
    <col min="12807" max="12807" width="9.5703125" customWidth="1"/>
    <col min="12808" max="12808" width="11.28515625" customWidth="1"/>
    <col min="12809" max="12809" width="8.5703125" customWidth="1"/>
    <col min="12810" max="12810" width="9" customWidth="1"/>
    <col min="12811" max="12811" width="11.85546875" customWidth="1"/>
    <col min="12812" max="12812" width="8.42578125" customWidth="1"/>
    <col min="12813" max="12813" width="9.28515625" customWidth="1"/>
    <col min="12814" max="12814" width="8.7109375" customWidth="1"/>
    <col min="12815" max="12816" width="9.7109375" customWidth="1"/>
    <col min="12817" max="12817" width="10.85546875" customWidth="1"/>
    <col min="12818" max="12818" width="8.7109375" customWidth="1"/>
    <col min="12819" max="12819" width="9" customWidth="1"/>
    <col min="12820" max="12820" width="9.28515625" bestFit="1" customWidth="1"/>
    <col min="13061" max="13061" width="5.140625" customWidth="1"/>
    <col min="13062" max="13062" width="18.5703125" customWidth="1"/>
    <col min="13063" max="13063" width="9.5703125" customWidth="1"/>
    <col min="13064" max="13064" width="11.28515625" customWidth="1"/>
    <col min="13065" max="13065" width="8.5703125" customWidth="1"/>
    <col min="13066" max="13066" width="9" customWidth="1"/>
    <col min="13067" max="13067" width="11.85546875" customWidth="1"/>
    <col min="13068" max="13068" width="8.42578125" customWidth="1"/>
    <col min="13069" max="13069" width="9.28515625" customWidth="1"/>
    <col min="13070" max="13070" width="8.7109375" customWidth="1"/>
    <col min="13071" max="13072" width="9.7109375" customWidth="1"/>
    <col min="13073" max="13073" width="10.85546875" customWidth="1"/>
    <col min="13074" max="13074" width="8.7109375" customWidth="1"/>
    <col min="13075" max="13075" width="9" customWidth="1"/>
    <col min="13076" max="13076" width="9.28515625" bestFit="1" customWidth="1"/>
    <col min="13317" max="13317" width="5.140625" customWidth="1"/>
    <col min="13318" max="13318" width="18.5703125" customWidth="1"/>
    <col min="13319" max="13319" width="9.5703125" customWidth="1"/>
    <col min="13320" max="13320" width="11.28515625" customWidth="1"/>
    <col min="13321" max="13321" width="8.5703125" customWidth="1"/>
    <col min="13322" max="13322" width="9" customWidth="1"/>
    <col min="13323" max="13323" width="11.85546875" customWidth="1"/>
    <col min="13324" max="13324" width="8.42578125" customWidth="1"/>
    <col min="13325" max="13325" width="9.28515625" customWidth="1"/>
    <col min="13326" max="13326" width="8.7109375" customWidth="1"/>
    <col min="13327" max="13328" width="9.7109375" customWidth="1"/>
    <col min="13329" max="13329" width="10.85546875" customWidth="1"/>
    <col min="13330" max="13330" width="8.7109375" customWidth="1"/>
    <col min="13331" max="13331" width="9" customWidth="1"/>
    <col min="13332" max="13332" width="9.28515625" bestFit="1" customWidth="1"/>
    <col min="13573" max="13573" width="5.140625" customWidth="1"/>
    <col min="13574" max="13574" width="18.5703125" customWidth="1"/>
    <col min="13575" max="13575" width="9.5703125" customWidth="1"/>
    <col min="13576" max="13576" width="11.28515625" customWidth="1"/>
    <col min="13577" max="13577" width="8.5703125" customWidth="1"/>
    <col min="13578" max="13578" width="9" customWidth="1"/>
    <col min="13579" max="13579" width="11.85546875" customWidth="1"/>
    <col min="13580" max="13580" width="8.42578125" customWidth="1"/>
    <col min="13581" max="13581" width="9.28515625" customWidth="1"/>
    <col min="13582" max="13582" width="8.7109375" customWidth="1"/>
    <col min="13583" max="13584" width="9.7109375" customWidth="1"/>
    <col min="13585" max="13585" width="10.85546875" customWidth="1"/>
    <col min="13586" max="13586" width="8.7109375" customWidth="1"/>
    <col min="13587" max="13587" width="9" customWidth="1"/>
    <col min="13588" max="13588" width="9.28515625" bestFit="1" customWidth="1"/>
    <col min="13829" max="13829" width="5.140625" customWidth="1"/>
    <col min="13830" max="13830" width="18.5703125" customWidth="1"/>
    <col min="13831" max="13831" width="9.5703125" customWidth="1"/>
    <col min="13832" max="13832" width="11.28515625" customWidth="1"/>
    <col min="13833" max="13833" width="8.5703125" customWidth="1"/>
    <col min="13834" max="13834" width="9" customWidth="1"/>
    <col min="13835" max="13835" width="11.85546875" customWidth="1"/>
    <col min="13836" max="13836" width="8.42578125" customWidth="1"/>
    <col min="13837" max="13837" width="9.28515625" customWidth="1"/>
    <col min="13838" max="13838" width="8.7109375" customWidth="1"/>
    <col min="13839" max="13840" width="9.7109375" customWidth="1"/>
    <col min="13841" max="13841" width="10.85546875" customWidth="1"/>
    <col min="13842" max="13842" width="8.7109375" customWidth="1"/>
    <col min="13843" max="13843" width="9" customWidth="1"/>
    <col min="13844" max="13844" width="9.28515625" bestFit="1" customWidth="1"/>
    <col min="14085" max="14085" width="5.140625" customWidth="1"/>
    <col min="14086" max="14086" width="18.5703125" customWidth="1"/>
    <col min="14087" max="14087" width="9.5703125" customWidth="1"/>
    <col min="14088" max="14088" width="11.28515625" customWidth="1"/>
    <col min="14089" max="14089" width="8.5703125" customWidth="1"/>
    <col min="14090" max="14090" width="9" customWidth="1"/>
    <col min="14091" max="14091" width="11.85546875" customWidth="1"/>
    <col min="14092" max="14092" width="8.42578125" customWidth="1"/>
    <col min="14093" max="14093" width="9.28515625" customWidth="1"/>
    <col min="14094" max="14094" width="8.7109375" customWidth="1"/>
    <col min="14095" max="14096" width="9.7109375" customWidth="1"/>
    <col min="14097" max="14097" width="10.85546875" customWidth="1"/>
    <col min="14098" max="14098" width="8.7109375" customWidth="1"/>
    <col min="14099" max="14099" width="9" customWidth="1"/>
    <col min="14100" max="14100" width="9.28515625" bestFit="1" customWidth="1"/>
    <col min="14341" max="14341" width="5.140625" customWidth="1"/>
    <col min="14342" max="14342" width="18.5703125" customWidth="1"/>
    <col min="14343" max="14343" width="9.5703125" customWidth="1"/>
    <col min="14344" max="14344" width="11.28515625" customWidth="1"/>
    <col min="14345" max="14345" width="8.5703125" customWidth="1"/>
    <col min="14346" max="14346" width="9" customWidth="1"/>
    <col min="14347" max="14347" width="11.85546875" customWidth="1"/>
    <col min="14348" max="14348" width="8.42578125" customWidth="1"/>
    <col min="14349" max="14349" width="9.28515625" customWidth="1"/>
    <col min="14350" max="14350" width="8.7109375" customWidth="1"/>
    <col min="14351" max="14352" width="9.7109375" customWidth="1"/>
    <col min="14353" max="14353" width="10.85546875" customWidth="1"/>
    <col min="14354" max="14354" width="8.7109375" customWidth="1"/>
    <col min="14355" max="14355" width="9" customWidth="1"/>
    <col min="14356" max="14356" width="9.28515625" bestFit="1" customWidth="1"/>
    <col min="14597" max="14597" width="5.140625" customWidth="1"/>
    <col min="14598" max="14598" width="18.5703125" customWidth="1"/>
    <col min="14599" max="14599" width="9.5703125" customWidth="1"/>
    <col min="14600" max="14600" width="11.28515625" customWidth="1"/>
    <col min="14601" max="14601" width="8.5703125" customWidth="1"/>
    <col min="14602" max="14602" width="9" customWidth="1"/>
    <col min="14603" max="14603" width="11.85546875" customWidth="1"/>
    <col min="14604" max="14604" width="8.42578125" customWidth="1"/>
    <col min="14605" max="14605" width="9.28515625" customWidth="1"/>
    <col min="14606" max="14606" width="8.7109375" customWidth="1"/>
    <col min="14607" max="14608" width="9.7109375" customWidth="1"/>
    <col min="14609" max="14609" width="10.85546875" customWidth="1"/>
    <col min="14610" max="14610" width="8.7109375" customWidth="1"/>
    <col min="14611" max="14611" width="9" customWidth="1"/>
    <col min="14612" max="14612" width="9.28515625" bestFit="1" customWidth="1"/>
    <col min="14853" max="14853" width="5.140625" customWidth="1"/>
    <col min="14854" max="14854" width="18.5703125" customWidth="1"/>
    <col min="14855" max="14855" width="9.5703125" customWidth="1"/>
    <col min="14856" max="14856" width="11.28515625" customWidth="1"/>
    <col min="14857" max="14857" width="8.5703125" customWidth="1"/>
    <col min="14858" max="14858" width="9" customWidth="1"/>
    <col min="14859" max="14859" width="11.85546875" customWidth="1"/>
    <col min="14860" max="14860" width="8.42578125" customWidth="1"/>
    <col min="14861" max="14861" width="9.28515625" customWidth="1"/>
    <col min="14862" max="14862" width="8.7109375" customWidth="1"/>
    <col min="14863" max="14864" width="9.7109375" customWidth="1"/>
    <col min="14865" max="14865" width="10.85546875" customWidth="1"/>
    <col min="14866" max="14866" width="8.7109375" customWidth="1"/>
    <col min="14867" max="14867" width="9" customWidth="1"/>
    <col min="14868" max="14868" width="9.28515625" bestFit="1" customWidth="1"/>
    <col min="15109" max="15109" width="5.140625" customWidth="1"/>
    <col min="15110" max="15110" width="18.5703125" customWidth="1"/>
    <col min="15111" max="15111" width="9.5703125" customWidth="1"/>
    <col min="15112" max="15112" width="11.28515625" customWidth="1"/>
    <col min="15113" max="15113" width="8.5703125" customWidth="1"/>
    <col min="15114" max="15114" width="9" customWidth="1"/>
    <col min="15115" max="15115" width="11.85546875" customWidth="1"/>
    <col min="15116" max="15116" width="8.42578125" customWidth="1"/>
    <col min="15117" max="15117" width="9.28515625" customWidth="1"/>
    <col min="15118" max="15118" width="8.7109375" customWidth="1"/>
    <col min="15119" max="15120" width="9.7109375" customWidth="1"/>
    <col min="15121" max="15121" width="10.85546875" customWidth="1"/>
    <col min="15122" max="15122" width="8.7109375" customWidth="1"/>
    <col min="15123" max="15123" width="9" customWidth="1"/>
    <col min="15124" max="15124" width="9.28515625" bestFit="1" customWidth="1"/>
    <col min="15365" max="15365" width="5.140625" customWidth="1"/>
    <col min="15366" max="15366" width="18.5703125" customWidth="1"/>
    <col min="15367" max="15367" width="9.5703125" customWidth="1"/>
    <col min="15368" max="15368" width="11.28515625" customWidth="1"/>
    <col min="15369" max="15369" width="8.5703125" customWidth="1"/>
    <col min="15370" max="15370" width="9" customWidth="1"/>
    <col min="15371" max="15371" width="11.85546875" customWidth="1"/>
    <col min="15372" max="15372" width="8.42578125" customWidth="1"/>
    <col min="15373" max="15373" width="9.28515625" customWidth="1"/>
    <col min="15374" max="15374" width="8.7109375" customWidth="1"/>
    <col min="15375" max="15376" width="9.7109375" customWidth="1"/>
    <col min="15377" max="15377" width="10.85546875" customWidth="1"/>
    <col min="15378" max="15378" width="8.7109375" customWidth="1"/>
    <col min="15379" max="15379" width="9" customWidth="1"/>
    <col min="15380" max="15380" width="9.28515625" bestFit="1" customWidth="1"/>
    <col min="15621" max="15621" width="5.140625" customWidth="1"/>
    <col min="15622" max="15622" width="18.5703125" customWidth="1"/>
    <col min="15623" max="15623" width="9.5703125" customWidth="1"/>
    <col min="15624" max="15624" width="11.28515625" customWidth="1"/>
    <col min="15625" max="15625" width="8.5703125" customWidth="1"/>
    <col min="15626" max="15626" width="9" customWidth="1"/>
    <col min="15627" max="15627" width="11.85546875" customWidth="1"/>
    <col min="15628" max="15628" width="8.42578125" customWidth="1"/>
    <col min="15629" max="15629" width="9.28515625" customWidth="1"/>
    <col min="15630" max="15630" width="8.7109375" customWidth="1"/>
    <col min="15631" max="15632" width="9.7109375" customWidth="1"/>
    <col min="15633" max="15633" width="10.85546875" customWidth="1"/>
    <col min="15634" max="15634" width="8.7109375" customWidth="1"/>
    <col min="15635" max="15635" width="9" customWidth="1"/>
    <col min="15636" max="15636" width="9.28515625" bestFit="1" customWidth="1"/>
    <col min="15877" max="15877" width="5.140625" customWidth="1"/>
    <col min="15878" max="15878" width="18.5703125" customWidth="1"/>
    <col min="15879" max="15879" width="9.5703125" customWidth="1"/>
    <col min="15880" max="15880" width="11.28515625" customWidth="1"/>
    <col min="15881" max="15881" width="8.5703125" customWidth="1"/>
    <col min="15882" max="15882" width="9" customWidth="1"/>
    <col min="15883" max="15883" width="11.85546875" customWidth="1"/>
    <col min="15884" max="15884" width="8.42578125" customWidth="1"/>
    <col min="15885" max="15885" width="9.28515625" customWidth="1"/>
    <col min="15886" max="15886" width="8.7109375" customWidth="1"/>
    <col min="15887" max="15888" width="9.7109375" customWidth="1"/>
    <col min="15889" max="15889" width="10.85546875" customWidth="1"/>
    <col min="15890" max="15890" width="8.7109375" customWidth="1"/>
    <col min="15891" max="15891" width="9" customWidth="1"/>
    <col min="15892" max="15892" width="9.28515625" bestFit="1" customWidth="1"/>
    <col min="16133" max="16133" width="5.140625" customWidth="1"/>
    <col min="16134" max="16134" width="18.5703125" customWidth="1"/>
    <col min="16135" max="16135" width="9.5703125" customWidth="1"/>
    <col min="16136" max="16136" width="11.28515625" customWidth="1"/>
    <col min="16137" max="16137" width="8.5703125" customWidth="1"/>
    <col min="16138" max="16138" width="9" customWidth="1"/>
    <col min="16139" max="16139" width="11.85546875" customWidth="1"/>
    <col min="16140" max="16140" width="8.42578125" customWidth="1"/>
    <col min="16141" max="16141" width="9.28515625" customWidth="1"/>
    <col min="16142" max="16142" width="8.7109375" customWidth="1"/>
    <col min="16143" max="16144" width="9.7109375" customWidth="1"/>
    <col min="16145" max="16145" width="10.85546875" customWidth="1"/>
    <col min="16146" max="16146" width="8.7109375" customWidth="1"/>
    <col min="16147" max="16147" width="9" customWidth="1"/>
    <col min="16148" max="16148" width="9.28515625" bestFit="1" customWidth="1"/>
  </cols>
  <sheetData>
    <row r="1" spans="1:24" ht="20.25" x14ac:dyDescent="0.3">
      <c r="B1" s="55"/>
      <c r="C1" s="55"/>
      <c r="D1" s="55"/>
      <c r="E1" s="56" t="s">
        <v>45</v>
      </c>
      <c r="F1" s="56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4" ht="18.75" customHeight="1" x14ac:dyDescent="0.25">
      <c r="B2" s="57"/>
      <c r="C2" s="57"/>
      <c r="D2" s="57"/>
      <c r="E2" s="58" t="s">
        <v>66</v>
      </c>
      <c r="F2" s="59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4" ht="12" customHeight="1" x14ac:dyDescent="0.25">
      <c r="A3" s="91" t="s">
        <v>0</v>
      </c>
      <c r="B3" s="91" t="s">
        <v>46</v>
      </c>
      <c r="C3" s="91" t="s">
        <v>61</v>
      </c>
      <c r="D3" s="91" t="s">
        <v>47</v>
      </c>
      <c r="E3" s="91" t="s">
        <v>36</v>
      </c>
      <c r="F3" s="91"/>
      <c r="G3" s="91" t="s">
        <v>48</v>
      </c>
      <c r="H3" s="91"/>
      <c r="I3" s="91" t="s">
        <v>49</v>
      </c>
      <c r="J3" s="91"/>
      <c r="K3" s="91" t="s">
        <v>50</v>
      </c>
      <c r="L3" s="91"/>
      <c r="M3" s="91" t="s">
        <v>51</v>
      </c>
      <c r="N3" s="91"/>
      <c r="O3" s="91" t="s">
        <v>52</v>
      </c>
      <c r="P3" s="91"/>
      <c r="Q3" s="91" t="s">
        <v>3</v>
      </c>
      <c r="R3" s="91"/>
      <c r="S3" s="91" t="s">
        <v>6</v>
      </c>
      <c r="T3" s="91"/>
      <c r="U3" s="91" t="s">
        <v>53</v>
      </c>
      <c r="V3" s="91"/>
      <c r="W3" s="91"/>
      <c r="X3" s="91"/>
    </row>
    <row r="4" spans="1:24" ht="13.5" customHeight="1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 t="s">
        <v>19</v>
      </c>
      <c r="V4" s="91" t="s">
        <v>20</v>
      </c>
      <c r="W4" s="90" t="s">
        <v>22</v>
      </c>
      <c r="X4" s="90"/>
    </row>
    <row r="5" spans="1:24" ht="38.25" customHeight="1" x14ac:dyDescent="0.25">
      <c r="A5" s="91"/>
      <c r="B5" s="91"/>
      <c r="C5" s="91"/>
      <c r="D5" s="91"/>
      <c r="E5" s="77" t="s">
        <v>19</v>
      </c>
      <c r="F5" s="77" t="s">
        <v>20</v>
      </c>
      <c r="G5" s="77" t="s">
        <v>19</v>
      </c>
      <c r="H5" s="77" t="s">
        <v>20</v>
      </c>
      <c r="I5" s="77" t="s">
        <v>19</v>
      </c>
      <c r="J5" s="77" t="s">
        <v>20</v>
      </c>
      <c r="K5" s="77" t="s">
        <v>19</v>
      </c>
      <c r="L5" s="77" t="s">
        <v>20</v>
      </c>
      <c r="M5" s="77" t="s">
        <v>19</v>
      </c>
      <c r="N5" s="77" t="s">
        <v>20</v>
      </c>
      <c r="O5" s="77" t="s">
        <v>19</v>
      </c>
      <c r="P5" s="77" t="s">
        <v>20</v>
      </c>
      <c r="Q5" s="77" t="s">
        <v>19</v>
      </c>
      <c r="R5" s="77" t="s">
        <v>20</v>
      </c>
      <c r="S5" s="77" t="s">
        <v>19</v>
      </c>
      <c r="T5" s="77" t="s">
        <v>20</v>
      </c>
      <c r="U5" s="91"/>
      <c r="V5" s="91"/>
      <c r="W5" s="77" t="s">
        <v>64</v>
      </c>
      <c r="X5" s="77" t="s">
        <v>65</v>
      </c>
    </row>
    <row r="6" spans="1:24" x14ac:dyDescent="0.25">
      <c r="A6" s="74">
        <v>1</v>
      </c>
      <c r="B6" s="75" t="s">
        <v>8</v>
      </c>
      <c r="C6" s="60">
        <f>E6+G6+I6+K6+M6+O6+Q6+S6+U6</f>
        <v>1970</v>
      </c>
      <c r="D6" s="60">
        <f>F6+H6+J6+L6+N6+P6+R6+T6+V6</f>
        <v>1500</v>
      </c>
      <c r="E6" s="61">
        <v>1100</v>
      </c>
      <c r="F6" s="61">
        <v>1100</v>
      </c>
      <c r="G6" s="61">
        <v>150</v>
      </c>
      <c r="H6" s="61">
        <v>50</v>
      </c>
      <c r="I6" s="61">
        <v>30</v>
      </c>
      <c r="J6" s="61"/>
      <c r="K6" s="61">
        <v>480</v>
      </c>
      <c r="L6" s="61">
        <v>300</v>
      </c>
      <c r="M6" s="61">
        <v>10</v>
      </c>
      <c r="N6" s="61"/>
      <c r="O6" s="61"/>
      <c r="P6" s="61"/>
      <c r="Q6" s="61"/>
      <c r="R6" s="61"/>
      <c r="S6" s="61"/>
      <c r="T6" s="61"/>
      <c r="U6" s="62">
        <v>200</v>
      </c>
      <c r="V6" s="76">
        <f>W6+X6</f>
        <v>50</v>
      </c>
      <c r="W6" s="62"/>
      <c r="X6" s="62">
        <v>50</v>
      </c>
    </row>
    <row r="7" spans="1:24" s="63" customFormat="1" x14ac:dyDescent="0.25">
      <c r="A7" s="74">
        <v>2</v>
      </c>
      <c r="B7" s="75" t="s">
        <v>54</v>
      </c>
      <c r="C7" s="60">
        <f t="shared" ref="C7:D20" si="0">E7+G7+I7+K7+M7+O7+Q7+S7+U7</f>
        <v>850</v>
      </c>
      <c r="D7" s="60">
        <f t="shared" si="0"/>
        <v>315</v>
      </c>
      <c r="E7" s="61">
        <v>500</v>
      </c>
      <c r="F7" s="61">
        <v>267</v>
      </c>
      <c r="G7" s="61"/>
      <c r="H7" s="61"/>
      <c r="I7" s="61">
        <v>100</v>
      </c>
      <c r="J7" s="61">
        <v>3</v>
      </c>
      <c r="K7" s="61">
        <v>70</v>
      </c>
      <c r="L7" s="61">
        <v>38</v>
      </c>
      <c r="M7" s="61">
        <v>30</v>
      </c>
      <c r="N7" s="61"/>
      <c r="O7" s="61"/>
      <c r="P7" s="61"/>
      <c r="Q7" s="61"/>
      <c r="R7" s="61"/>
      <c r="S7" s="61"/>
      <c r="T7" s="61"/>
      <c r="U7" s="62">
        <v>150</v>
      </c>
      <c r="V7" s="76">
        <f t="shared" ref="V7:V20" si="1">W7+X7</f>
        <v>7</v>
      </c>
      <c r="W7" s="62"/>
      <c r="X7" s="62">
        <v>7</v>
      </c>
    </row>
    <row r="8" spans="1:24" s="64" customFormat="1" x14ac:dyDescent="0.25">
      <c r="A8" s="74">
        <v>3</v>
      </c>
      <c r="B8" s="75" t="s">
        <v>55</v>
      </c>
      <c r="C8" s="60">
        <f t="shared" si="0"/>
        <v>400</v>
      </c>
      <c r="D8" s="60">
        <f t="shared" si="0"/>
        <v>50</v>
      </c>
      <c r="E8" s="61">
        <v>200</v>
      </c>
      <c r="F8" s="61"/>
      <c r="G8" s="61"/>
      <c r="H8" s="61"/>
      <c r="I8" s="61">
        <v>50</v>
      </c>
      <c r="J8" s="61"/>
      <c r="K8" s="61">
        <v>100</v>
      </c>
      <c r="L8" s="61">
        <v>50</v>
      </c>
      <c r="M8" s="61"/>
      <c r="N8" s="61"/>
      <c r="O8" s="61"/>
      <c r="P8" s="61"/>
      <c r="Q8" s="61"/>
      <c r="R8" s="61"/>
      <c r="S8" s="61"/>
      <c r="T8" s="61"/>
      <c r="U8" s="62">
        <v>50</v>
      </c>
      <c r="V8" s="76">
        <f t="shared" si="1"/>
        <v>0</v>
      </c>
      <c r="W8" s="62"/>
      <c r="X8" s="62"/>
    </row>
    <row r="9" spans="1:24" s="63" customFormat="1" x14ac:dyDescent="0.25">
      <c r="A9" s="74">
        <v>4</v>
      </c>
      <c r="B9" s="75" t="s">
        <v>62</v>
      </c>
      <c r="C9" s="60">
        <f t="shared" si="0"/>
        <v>7080</v>
      </c>
      <c r="D9" s="60">
        <f t="shared" si="0"/>
        <v>2860</v>
      </c>
      <c r="E9" s="61">
        <v>5700</v>
      </c>
      <c r="F9" s="61">
        <v>2700</v>
      </c>
      <c r="G9" s="61">
        <v>50</v>
      </c>
      <c r="H9" s="61"/>
      <c r="I9" s="61">
        <v>80</v>
      </c>
      <c r="J9" s="61"/>
      <c r="K9" s="61">
        <v>250</v>
      </c>
      <c r="L9" s="61">
        <v>50</v>
      </c>
      <c r="M9" s="61">
        <v>50</v>
      </c>
      <c r="N9" s="61">
        <v>10</v>
      </c>
      <c r="O9" s="61">
        <v>550</v>
      </c>
      <c r="P9" s="61">
        <v>100</v>
      </c>
      <c r="Q9" s="61"/>
      <c r="R9" s="61"/>
      <c r="S9" s="61"/>
      <c r="T9" s="61"/>
      <c r="U9" s="62">
        <v>400</v>
      </c>
      <c r="V9" s="76">
        <f t="shared" si="1"/>
        <v>0</v>
      </c>
      <c r="W9" s="62"/>
      <c r="X9" s="62"/>
    </row>
    <row r="10" spans="1:24" s="64" customFormat="1" x14ac:dyDescent="0.25">
      <c r="A10" s="74">
        <v>5</v>
      </c>
      <c r="B10" s="75" t="s">
        <v>17</v>
      </c>
      <c r="C10" s="60">
        <f t="shared" si="0"/>
        <v>1760</v>
      </c>
      <c r="D10" s="60">
        <f t="shared" si="0"/>
        <v>1889</v>
      </c>
      <c r="E10" s="61">
        <v>1000</v>
      </c>
      <c r="F10" s="61">
        <v>1080</v>
      </c>
      <c r="G10" s="61">
        <v>20</v>
      </c>
      <c r="H10" s="61">
        <v>32</v>
      </c>
      <c r="I10" s="61">
        <v>40</v>
      </c>
      <c r="J10" s="61">
        <v>56</v>
      </c>
      <c r="K10" s="61">
        <v>500</v>
      </c>
      <c r="L10" s="61">
        <v>530</v>
      </c>
      <c r="M10" s="61"/>
      <c r="N10" s="61"/>
      <c r="O10" s="61"/>
      <c r="P10" s="61"/>
      <c r="Q10" s="61"/>
      <c r="R10" s="61"/>
      <c r="S10" s="61"/>
      <c r="T10" s="61"/>
      <c r="U10" s="62">
        <v>200</v>
      </c>
      <c r="V10" s="76">
        <f t="shared" si="1"/>
        <v>191</v>
      </c>
      <c r="W10" s="62"/>
      <c r="X10" s="62">
        <v>191</v>
      </c>
    </row>
    <row r="11" spans="1:24" s="64" customFormat="1" x14ac:dyDescent="0.25">
      <c r="A11" s="74">
        <v>6</v>
      </c>
      <c r="B11" s="75" t="s">
        <v>56</v>
      </c>
      <c r="C11" s="60">
        <f t="shared" si="0"/>
        <v>1640</v>
      </c>
      <c r="D11" s="60">
        <f t="shared" si="0"/>
        <v>1598</v>
      </c>
      <c r="E11" s="61">
        <v>1100</v>
      </c>
      <c r="F11" s="61">
        <v>1157</v>
      </c>
      <c r="G11" s="61">
        <v>10</v>
      </c>
      <c r="H11" s="61"/>
      <c r="I11" s="61">
        <v>200</v>
      </c>
      <c r="J11" s="61">
        <v>50</v>
      </c>
      <c r="K11" s="61">
        <v>130</v>
      </c>
      <c r="L11" s="61">
        <v>101</v>
      </c>
      <c r="M11" s="61"/>
      <c r="N11" s="61"/>
      <c r="O11" s="61"/>
      <c r="P11" s="61"/>
      <c r="Q11" s="61"/>
      <c r="R11" s="61"/>
      <c r="S11" s="61"/>
      <c r="T11" s="61"/>
      <c r="U11" s="62">
        <v>200</v>
      </c>
      <c r="V11" s="76">
        <f t="shared" si="1"/>
        <v>290</v>
      </c>
      <c r="W11" s="62"/>
      <c r="X11" s="62">
        <v>290</v>
      </c>
    </row>
    <row r="12" spans="1:24" s="64" customFormat="1" x14ac:dyDescent="0.25">
      <c r="A12" s="74">
        <v>7</v>
      </c>
      <c r="B12" s="75" t="s">
        <v>25</v>
      </c>
      <c r="C12" s="60">
        <f t="shared" si="0"/>
        <v>170</v>
      </c>
      <c r="D12" s="60">
        <f t="shared" si="0"/>
        <v>101</v>
      </c>
      <c r="E12" s="61">
        <v>80</v>
      </c>
      <c r="F12" s="61">
        <v>7</v>
      </c>
      <c r="G12" s="61"/>
      <c r="H12" s="61"/>
      <c r="I12" s="61"/>
      <c r="J12" s="61"/>
      <c r="K12" s="61">
        <v>60</v>
      </c>
      <c r="L12" s="61">
        <v>62</v>
      </c>
      <c r="M12" s="61">
        <v>10</v>
      </c>
      <c r="N12" s="61">
        <v>11</v>
      </c>
      <c r="O12" s="61"/>
      <c r="P12" s="61"/>
      <c r="Q12" s="61"/>
      <c r="R12" s="61"/>
      <c r="S12" s="61"/>
      <c r="T12" s="61"/>
      <c r="U12" s="62">
        <v>20</v>
      </c>
      <c r="V12" s="76">
        <f t="shared" si="1"/>
        <v>21</v>
      </c>
      <c r="W12" s="62">
        <v>21</v>
      </c>
      <c r="X12" s="62"/>
    </row>
    <row r="13" spans="1:24" s="64" customFormat="1" x14ac:dyDescent="0.25">
      <c r="A13" s="74">
        <v>8</v>
      </c>
      <c r="B13" s="75" t="s">
        <v>12</v>
      </c>
      <c r="C13" s="60">
        <f t="shared" si="0"/>
        <v>1980</v>
      </c>
      <c r="D13" s="60">
        <f t="shared" ref="D13:D20" si="2">F13+H13+J13+L13+N13+P13+R13+T13+X13</f>
        <v>397</v>
      </c>
      <c r="E13" s="61">
        <v>1000</v>
      </c>
      <c r="F13" s="61">
        <v>147</v>
      </c>
      <c r="G13" s="61">
        <v>200</v>
      </c>
      <c r="H13" s="61">
        <v>50</v>
      </c>
      <c r="I13" s="61">
        <v>150</v>
      </c>
      <c r="J13" s="61">
        <v>16</v>
      </c>
      <c r="K13" s="61">
        <v>230</v>
      </c>
      <c r="L13" s="61">
        <v>69</v>
      </c>
      <c r="M13" s="61">
        <v>100</v>
      </c>
      <c r="N13" s="61">
        <v>34</v>
      </c>
      <c r="O13" s="61"/>
      <c r="P13" s="61"/>
      <c r="Q13" s="61"/>
      <c r="R13" s="61"/>
      <c r="S13" s="61"/>
      <c r="T13" s="61"/>
      <c r="U13" s="62">
        <v>300</v>
      </c>
      <c r="V13" s="76">
        <f t="shared" si="1"/>
        <v>81</v>
      </c>
      <c r="W13" s="62"/>
      <c r="X13" s="62">
        <v>81</v>
      </c>
    </row>
    <row r="14" spans="1:24" x14ac:dyDescent="0.25">
      <c r="A14" s="74">
        <v>9</v>
      </c>
      <c r="B14" s="75" t="s">
        <v>15</v>
      </c>
      <c r="C14" s="60">
        <f t="shared" si="0"/>
        <v>8930</v>
      </c>
      <c r="D14" s="60">
        <f t="shared" si="2"/>
        <v>8180</v>
      </c>
      <c r="E14" s="61">
        <v>6200</v>
      </c>
      <c r="F14" s="61">
        <v>6620</v>
      </c>
      <c r="G14" s="61">
        <v>500</v>
      </c>
      <c r="H14" s="61">
        <v>470</v>
      </c>
      <c r="I14" s="61">
        <v>300</v>
      </c>
      <c r="J14" s="61">
        <v>100</v>
      </c>
      <c r="K14" s="61">
        <v>580</v>
      </c>
      <c r="L14" s="61">
        <v>570</v>
      </c>
      <c r="M14" s="61">
        <v>550</v>
      </c>
      <c r="N14" s="61">
        <v>420</v>
      </c>
      <c r="O14" s="61"/>
      <c r="P14" s="61"/>
      <c r="Q14" s="61"/>
      <c r="R14" s="61"/>
      <c r="S14" s="61"/>
      <c r="T14" s="61"/>
      <c r="U14" s="62">
        <v>800</v>
      </c>
      <c r="V14" s="76">
        <f t="shared" si="1"/>
        <v>630</v>
      </c>
      <c r="W14" s="62">
        <v>630</v>
      </c>
      <c r="X14" s="62"/>
    </row>
    <row r="15" spans="1:24" s="64" customFormat="1" x14ac:dyDescent="0.25">
      <c r="A15" s="74">
        <v>10</v>
      </c>
      <c r="B15" s="75" t="s">
        <v>63</v>
      </c>
      <c r="C15" s="60">
        <f t="shared" si="0"/>
        <v>4740</v>
      </c>
      <c r="D15" s="60">
        <f t="shared" si="2"/>
        <v>3060</v>
      </c>
      <c r="E15" s="61">
        <v>1800</v>
      </c>
      <c r="F15" s="61">
        <v>1605</v>
      </c>
      <c r="G15" s="61">
        <v>550</v>
      </c>
      <c r="H15" s="61">
        <v>400</v>
      </c>
      <c r="I15" s="61">
        <v>40</v>
      </c>
      <c r="J15" s="61">
        <v>50</v>
      </c>
      <c r="K15" s="61">
        <v>100</v>
      </c>
      <c r="L15" s="61">
        <v>113</v>
      </c>
      <c r="M15" s="61">
        <v>100</v>
      </c>
      <c r="N15" s="61">
        <v>58</v>
      </c>
      <c r="O15" s="61"/>
      <c r="P15" s="61"/>
      <c r="Q15" s="61">
        <v>1000</v>
      </c>
      <c r="R15" s="61">
        <v>715</v>
      </c>
      <c r="S15" s="61">
        <v>1000</v>
      </c>
      <c r="T15" s="61">
        <v>119</v>
      </c>
      <c r="U15" s="62">
        <v>150</v>
      </c>
      <c r="V15" s="76">
        <f t="shared" si="1"/>
        <v>111</v>
      </c>
      <c r="W15" s="62">
        <v>111</v>
      </c>
      <c r="X15" s="62"/>
    </row>
    <row r="16" spans="1:24" x14ac:dyDescent="0.25">
      <c r="A16" s="74">
        <v>11</v>
      </c>
      <c r="B16" s="75" t="s">
        <v>11</v>
      </c>
      <c r="C16" s="60">
        <f t="shared" si="0"/>
        <v>5740</v>
      </c>
      <c r="D16" s="60">
        <f t="shared" si="2"/>
        <v>5713</v>
      </c>
      <c r="E16" s="61">
        <v>3700</v>
      </c>
      <c r="F16" s="61">
        <v>3834</v>
      </c>
      <c r="G16" s="61">
        <v>600</v>
      </c>
      <c r="H16" s="61">
        <v>430</v>
      </c>
      <c r="I16" s="61">
        <v>50</v>
      </c>
      <c r="J16" s="61">
        <v>60</v>
      </c>
      <c r="K16" s="61">
        <v>190</v>
      </c>
      <c r="L16" s="61">
        <v>154</v>
      </c>
      <c r="M16" s="61"/>
      <c r="N16" s="61"/>
      <c r="O16" s="61">
        <v>250</v>
      </c>
      <c r="P16" s="61">
        <v>300</v>
      </c>
      <c r="Q16" s="61">
        <v>800</v>
      </c>
      <c r="R16" s="61">
        <v>870</v>
      </c>
      <c r="S16" s="61"/>
      <c r="T16" s="61"/>
      <c r="U16" s="62">
        <v>150</v>
      </c>
      <c r="V16" s="76">
        <f t="shared" si="1"/>
        <v>138</v>
      </c>
      <c r="W16" s="62">
        <v>73</v>
      </c>
      <c r="X16" s="62">
        <v>65</v>
      </c>
    </row>
    <row r="17" spans="1:24" s="64" customFormat="1" x14ac:dyDescent="0.25">
      <c r="A17" s="74">
        <v>12</v>
      </c>
      <c r="B17" s="75" t="s">
        <v>57</v>
      </c>
      <c r="C17" s="60">
        <f t="shared" si="0"/>
        <v>7330</v>
      </c>
      <c r="D17" s="60">
        <f t="shared" si="2"/>
        <v>7391</v>
      </c>
      <c r="E17" s="61">
        <v>6000</v>
      </c>
      <c r="F17" s="61">
        <v>6474</v>
      </c>
      <c r="G17" s="61">
        <v>500</v>
      </c>
      <c r="H17" s="61">
        <v>440</v>
      </c>
      <c r="I17" s="61"/>
      <c r="J17" s="61"/>
      <c r="K17" s="61">
        <v>450</v>
      </c>
      <c r="L17" s="61">
        <v>354</v>
      </c>
      <c r="M17" s="61">
        <v>100</v>
      </c>
      <c r="N17" s="61">
        <v>81</v>
      </c>
      <c r="O17" s="61"/>
      <c r="P17" s="61"/>
      <c r="Q17" s="61"/>
      <c r="R17" s="61"/>
      <c r="S17" s="61"/>
      <c r="T17" s="61"/>
      <c r="U17" s="62">
        <v>280</v>
      </c>
      <c r="V17" s="76">
        <f t="shared" si="1"/>
        <v>245</v>
      </c>
      <c r="W17" s="62">
        <v>203</v>
      </c>
      <c r="X17" s="62">
        <v>42</v>
      </c>
    </row>
    <row r="18" spans="1:24" s="64" customFormat="1" x14ac:dyDescent="0.25">
      <c r="A18" s="74">
        <v>13</v>
      </c>
      <c r="B18" s="75" t="s">
        <v>10</v>
      </c>
      <c r="C18" s="60">
        <f t="shared" si="0"/>
        <v>6210</v>
      </c>
      <c r="D18" s="60">
        <f t="shared" si="2"/>
        <v>1158</v>
      </c>
      <c r="E18" s="61">
        <v>5220</v>
      </c>
      <c r="F18" s="61">
        <v>865</v>
      </c>
      <c r="G18" s="61">
        <v>150</v>
      </c>
      <c r="H18" s="61">
        <v>18</v>
      </c>
      <c r="I18" s="61">
        <v>380</v>
      </c>
      <c r="J18" s="61">
        <v>151</v>
      </c>
      <c r="K18" s="61">
        <v>300</v>
      </c>
      <c r="L18" s="61">
        <v>60</v>
      </c>
      <c r="M18" s="61">
        <v>60</v>
      </c>
      <c r="N18" s="61">
        <v>14</v>
      </c>
      <c r="O18" s="61"/>
      <c r="P18" s="61"/>
      <c r="Q18" s="61"/>
      <c r="R18" s="61"/>
      <c r="S18" s="61"/>
      <c r="T18" s="61"/>
      <c r="U18" s="62">
        <v>100</v>
      </c>
      <c r="V18" s="76">
        <f t="shared" si="1"/>
        <v>50</v>
      </c>
      <c r="W18" s="62"/>
      <c r="X18" s="62">
        <v>50</v>
      </c>
    </row>
    <row r="19" spans="1:24" s="64" customFormat="1" x14ac:dyDescent="0.25">
      <c r="A19" s="74">
        <v>14</v>
      </c>
      <c r="B19" s="75" t="s">
        <v>26</v>
      </c>
      <c r="C19" s="60">
        <f t="shared" si="0"/>
        <v>6900</v>
      </c>
      <c r="D19" s="60">
        <f t="shared" si="2"/>
        <v>4290</v>
      </c>
      <c r="E19" s="61">
        <v>5000</v>
      </c>
      <c r="F19" s="61">
        <v>3560</v>
      </c>
      <c r="G19" s="61">
        <v>400</v>
      </c>
      <c r="H19" s="61">
        <v>323</v>
      </c>
      <c r="I19" s="61">
        <v>1000</v>
      </c>
      <c r="J19" s="61">
        <v>170</v>
      </c>
      <c r="K19" s="61">
        <v>400</v>
      </c>
      <c r="L19" s="61">
        <v>201</v>
      </c>
      <c r="M19" s="61">
        <v>50</v>
      </c>
      <c r="N19" s="61">
        <v>36</v>
      </c>
      <c r="O19" s="61"/>
      <c r="P19" s="61"/>
      <c r="Q19" s="61"/>
      <c r="R19" s="61"/>
      <c r="S19" s="61"/>
      <c r="T19" s="61"/>
      <c r="U19" s="62">
        <v>50</v>
      </c>
      <c r="V19" s="76">
        <f t="shared" si="1"/>
        <v>0</v>
      </c>
      <c r="W19" s="62"/>
      <c r="X19" s="62"/>
    </row>
    <row r="20" spans="1:24" s="64" customFormat="1" x14ac:dyDescent="0.25">
      <c r="A20" s="74">
        <v>15</v>
      </c>
      <c r="B20" s="75" t="s">
        <v>14</v>
      </c>
      <c r="C20" s="60">
        <f t="shared" si="0"/>
        <v>1860</v>
      </c>
      <c r="D20" s="60">
        <f t="shared" si="2"/>
        <v>1980</v>
      </c>
      <c r="E20" s="61">
        <v>1400</v>
      </c>
      <c r="F20" s="61">
        <v>1552</v>
      </c>
      <c r="G20" s="61">
        <v>30</v>
      </c>
      <c r="H20" s="61">
        <v>50</v>
      </c>
      <c r="I20" s="61"/>
      <c r="J20" s="61"/>
      <c r="K20" s="61">
        <v>260</v>
      </c>
      <c r="L20" s="61">
        <v>258</v>
      </c>
      <c r="M20" s="61">
        <v>120</v>
      </c>
      <c r="N20" s="61">
        <v>120</v>
      </c>
      <c r="O20" s="61"/>
      <c r="P20" s="61"/>
      <c r="Q20" s="61"/>
      <c r="R20" s="61"/>
      <c r="S20" s="61"/>
      <c r="T20" s="61"/>
      <c r="U20" s="62">
        <v>50</v>
      </c>
      <c r="V20" s="76">
        <f t="shared" si="1"/>
        <v>0</v>
      </c>
      <c r="W20" s="62"/>
      <c r="X20" s="62"/>
    </row>
    <row r="21" spans="1:24" ht="19.5" customHeight="1" x14ac:dyDescent="0.25">
      <c r="A21" s="93" t="s">
        <v>18</v>
      </c>
      <c r="B21" s="94"/>
      <c r="C21" s="60">
        <f t="shared" ref="C21:X21" si="3">SUM(C6:C20)</f>
        <v>57560</v>
      </c>
      <c r="D21" s="60">
        <f t="shared" si="3"/>
        <v>40482</v>
      </c>
      <c r="E21" s="60">
        <f t="shared" si="3"/>
        <v>40000</v>
      </c>
      <c r="F21" s="60">
        <f t="shared" si="3"/>
        <v>30968</v>
      </c>
      <c r="G21" s="60">
        <f t="shared" si="3"/>
        <v>3160</v>
      </c>
      <c r="H21" s="60">
        <f t="shared" si="3"/>
        <v>2263</v>
      </c>
      <c r="I21" s="60">
        <f t="shared" si="3"/>
        <v>2420</v>
      </c>
      <c r="J21" s="60">
        <f t="shared" si="3"/>
        <v>656</v>
      </c>
      <c r="K21" s="60">
        <f t="shared" si="3"/>
        <v>4100</v>
      </c>
      <c r="L21" s="60">
        <f t="shared" si="3"/>
        <v>2910</v>
      </c>
      <c r="M21" s="60">
        <f t="shared" si="3"/>
        <v>1180</v>
      </c>
      <c r="N21" s="60">
        <f t="shared" si="3"/>
        <v>784</v>
      </c>
      <c r="O21" s="60">
        <f t="shared" si="3"/>
        <v>800</v>
      </c>
      <c r="P21" s="60">
        <f t="shared" si="3"/>
        <v>400</v>
      </c>
      <c r="Q21" s="60">
        <f t="shared" si="3"/>
        <v>1800</v>
      </c>
      <c r="R21" s="60">
        <f t="shared" si="3"/>
        <v>1585</v>
      </c>
      <c r="S21" s="60">
        <f t="shared" si="3"/>
        <v>1000</v>
      </c>
      <c r="T21" s="60">
        <f t="shared" si="3"/>
        <v>119</v>
      </c>
      <c r="U21" s="60">
        <f t="shared" si="3"/>
        <v>3100</v>
      </c>
      <c r="V21" s="60">
        <f t="shared" si="3"/>
        <v>1814</v>
      </c>
      <c r="W21" s="78">
        <f t="shared" si="3"/>
        <v>1038</v>
      </c>
      <c r="X21" s="78">
        <f t="shared" si="3"/>
        <v>776</v>
      </c>
    </row>
    <row r="22" spans="1:24" ht="33" customHeight="1" x14ac:dyDescent="0.25">
      <c r="A22" s="92" t="s">
        <v>58</v>
      </c>
      <c r="B22" s="92"/>
      <c r="C22" s="46"/>
      <c r="D22" s="65">
        <f>D21/C21*100</f>
        <v>70.330090340514246</v>
      </c>
      <c r="E22" s="46"/>
      <c r="F22" s="66">
        <f>F21/E21*100</f>
        <v>77.42</v>
      </c>
      <c r="G22" s="46"/>
      <c r="H22" s="66">
        <f>H21/G21*100</f>
        <v>71.613924050632917</v>
      </c>
      <c r="I22" s="46"/>
      <c r="J22" s="66">
        <f>J21/I21*100</f>
        <v>27.107438016528924</v>
      </c>
      <c r="K22" s="46"/>
      <c r="L22" s="66">
        <f>L21/K21*100</f>
        <v>70.975609756097555</v>
      </c>
      <c r="M22" s="46"/>
      <c r="N22" s="66">
        <f>N21/M21*100</f>
        <v>66.440677966101688</v>
      </c>
      <c r="O22" s="46"/>
      <c r="P22" s="66">
        <f>P21/O21*100</f>
        <v>50</v>
      </c>
      <c r="Q22" s="46"/>
      <c r="R22" s="66">
        <f>R21/Q21*100</f>
        <v>88.055555555555557</v>
      </c>
      <c r="S22" s="46"/>
      <c r="T22" s="66">
        <f>T21/S21*100</f>
        <v>11.899999999999999</v>
      </c>
      <c r="U22" s="46"/>
      <c r="V22" s="66">
        <f>V21/U21*100</f>
        <v>58.516129032258071</v>
      </c>
      <c r="W22" s="46"/>
      <c r="X22" s="46"/>
    </row>
    <row r="23" spans="1:24" ht="18.75" customHeight="1" x14ac:dyDescent="0.25">
      <c r="A23" s="67"/>
      <c r="B23" s="67"/>
      <c r="C23" s="68"/>
      <c r="D23" s="69"/>
      <c r="E23" s="68"/>
      <c r="F23" s="69"/>
      <c r="G23" s="68"/>
      <c r="H23" s="69"/>
      <c r="I23" s="68"/>
      <c r="J23" s="69"/>
      <c r="K23" s="68"/>
      <c r="L23" s="69"/>
      <c r="M23" s="68"/>
      <c r="N23" s="69"/>
      <c r="O23" s="68"/>
      <c r="P23" s="69"/>
      <c r="Q23" s="68"/>
      <c r="R23" s="69"/>
      <c r="S23" s="68"/>
      <c r="T23" s="69"/>
      <c r="U23" s="68"/>
      <c r="V23" s="69"/>
    </row>
    <row r="24" spans="1:24" ht="31.5" customHeight="1" x14ac:dyDescent="0.25">
      <c r="B24" s="70"/>
      <c r="C24" s="96" t="s">
        <v>59</v>
      </c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71"/>
    </row>
    <row r="25" spans="1:24" ht="15" customHeight="1" x14ac:dyDescent="0.25">
      <c r="C25" s="95" t="s">
        <v>60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</row>
    <row r="26" spans="1:24" ht="15" customHeight="1" x14ac:dyDescent="0.25">
      <c r="C26" s="95" t="s">
        <v>70</v>
      </c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72"/>
    </row>
    <row r="30" spans="1:24" x14ac:dyDescent="0.25">
      <c r="C30" s="73"/>
      <c r="D30" s="73"/>
    </row>
  </sheetData>
  <mergeCells count="21">
    <mergeCell ref="C25:N25"/>
    <mergeCell ref="C26:M26"/>
    <mergeCell ref="O3:P4"/>
    <mergeCell ref="Q3:R4"/>
    <mergeCell ref="S3:T4"/>
    <mergeCell ref="C24:M24"/>
    <mergeCell ref="G3:H4"/>
    <mergeCell ref="I3:J4"/>
    <mergeCell ref="K3:L4"/>
    <mergeCell ref="M3:N4"/>
    <mergeCell ref="U3:X3"/>
    <mergeCell ref="U4:U5"/>
    <mergeCell ref="V4:V5"/>
    <mergeCell ref="W4:X4"/>
    <mergeCell ref="A22:B22"/>
    <mergeCell ref="A21:B21"/>
    <mergeCell ref="A3:A5"/>
    <mergeCell ref="B3:B5"/>
    <mergeCell ref="C3:C5"/>
    <mergeCell ref="D3:D5"/>
    <mergeCell ref="E3:F4"/>
  </mergeCells>
  <pageMargins left="0.25" right="0.21" top="0.27" bottom="0.75" header="0.18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KT THU HOẠCH VỤ THU ĐÔNG</vt:lpstr>
      <vt:lpstr>Đông xuân 10-01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2022-12-01T07:28:24Z</cp:lastPrinted>
  <dcterms:created xsi:type="dcterms:W3CDTF">2022-05-04T02:57:01Z</dcterms:created>
  <dcterms:modified xsi:type="dcterms:W3CDTF">2023-01-11T09:20:50Z</dcterms:modified>
</cp:coreProperties>
</file>